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Desktop\Consumuri\2024\"/>
    </mc:Choice>
  </mc:AlternateContent>
  <xr:revisionPtr revIDLastSave="0" documentId="13_ncr:1_{B98CC21B-AB60-48ED-8CD6-703E038FFCEE}" xr6:coauthVersionLast="47" xr6:coauthVersionMax="47" xr10:uidLastSave="{00000000-0000-0000-0000-000000000000}"/>
  <bookViews>
    <workbookView xWindow="-120" yWindow="-120" windowWidth="29040" windowHeight="15840" xr2:uid="{AF0C3D32-C12F-4854-A969-66557C74B58E}"/>
  </bookViews>
  <sheets>
    <sheet name="Date generale" sheetId="1" r:id="rId1"/>
    <sheet name="Date anuale" sheetId="2" r:id="rId2"/>
    <sheet name="Date lunare" sheetId="6" r:id="rId3"/>
    <sheet name="Evolutie indicatori" sheetId="7" r:id="rId4"/>
    <sheet name="Contorizare" sheetId="8" r:id="rId5"/>
    <sheet name="Recuperare energie" sheetId="9" r:id="rId6"/>
    <sheet name="Surse regenerabile" sheetId="10" r:id="rId7"/>
    <sheet name="Solutii EE" sheetId="12" r:id="rId8"/>
    <sheet name="Solutii EE planificate" sheetId="13" r:id="rId9"/>
    <sheet name="Audit energetic" sheetId="14" r:id="rId10"/>
    <sheet name="Auto" sheetId="15" r:id="rId11"/>
    <sheet name="Cladiri" sheetId="16" r:id="rId12"/>
    <sheet name="Legenda" sheetId="17" r:id="rId13"/>
  </sheets>
  <definedNames>
    <definedName name="_xlnm._FilterDatabase" localSheetId="4" hidden="1">Contorizare!$A$1:$D$8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6" l="1"/>
  <c r="H62" i="16" s="1"/>
  <c r="G61" i="16"/>
  <c r="H61" i="16" s="1"/>
  <c r="G52" i="16"/>
  <c r="H52" i="16" s="1"/>
  <c r="G59" i="16"/>
  <c r="H59" i="16" s="1"/>
  <c r="G58" i="16"/>
  <c r="H58" i="16" s="1"/>
  <c r="G57" i="16"/>
  <c r="H57" i="16" s="1"/>
  <c r="G56" i="16"/>
  <c r="H56" i="16" s="1"/>
  <c r="G55" i="16"/>
  <c r="H55" i="16" s="1"/>
  <c r="G54" i="16"/>
  <c r="H54" i="16" s="1"/>
  <c r="G53" i="16"/>
  <c r="H53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C11" i="10" l="1"/>
  <c r="M66" i="6"/>
  <c r="E31" i="7" l="1"/>
  <c r="E29" i="7"/>
  <c r="F20" i="7"/>
  <c r="M11" i="6" l="1"/>
  <c r="M61" i="6"/>
  <c r="I22" i="14" l="1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9" i="14"/>
  <c r="J24" i="14" s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3" i="14"/>
  <c r="I9" i="14"/>
  <c r="D26" i="7"/>
  <c r="G5" i="16"/>
  <c r="G6" i="16"/>
  <c r="G7" i="16"/>
  <c r="G8" i="16"/>
  <c r="G9" i="16"/>
  <c r="G10" i="16"/>
  <c r="G11" i="16"/>
  <c r="G4" i="16"/>
  <c r="I24" i="14" l="1"/>
  <c r="G24" i="14"/>
  <c r="H24" i="14"/>
  <c r="H35" i="13"/>
  <c r="H42" i="13" s="1"/>
  <c r="H23" i="13"/>
  <c r="H41" i="13" s="1"/>
  <c r="H11" i="13"/>
  <c r="H40" i="13" s="1"/>
  <c r="H15" i="12"/>
  <c r="H43" i="13" l="1"/>
  <c r="L28" i="6"/>
  <c r="L33" i="6" s="1"/>
  <c r="L38" i="6" s="1"/>
  <c r="L43" i="6" s="1"/>
  <c r="L48" i="6" s="1"/>
  <c r="L53" i="6" s="1"/>
  <c r="L32" i="6"/>
  <c r="L37" i="6" s="1"/>
  <c r="L42" i="6" s="1"/>
  <c r="L47" i="6" s="1"/>
  <c r="M52" i="6"/>
  <c r="M47" i="6"/>
  <c r="E21" i="7" s="1"/>
  <c r="M42" i="6"/>
  <c r="M37" i="6"/>
  <c r="M32" i="6"/>
  <c r="M27" i="6"/>
  <c r="F26" i="7"/>
  <c r="E26" i="7"/>
  <c r="E27" i="7"/>
  <c r="M38" i="6" l="1"/>
  <c r="F22" i="7" s="1"/>
  <c r="E23" i="7"/>
  <c r="M33" i="6"/>
  <c r="F18" i="7" s="1"/>
  <c r="E19" i="7"/>
  <c r="M43" i="6"/>
  <c r="F24" i="7" s="1"/>
  <c r="E25" i="7"/>
  <c r="M28" i="6"/>
  <c r="F16" i="7" s="1"/>
  <c r="E17" i="7"/>
  <c r="E18" i="2"/>
  <c r="H7" i="16" l="1"/>
  <c r="H8" i="16"/>
  <c r="H11" i="16"/>
  <c r="E63" i="16"/>
  <c r="F63" i="16"/>
  <c r="C63" i="16"/>
  <c r="D63" i="16"/>
  <c r="B63" i="16"/>
  <c r="H5" i="16"/>
  <c r="H6" i="16"/>
  <c r="H9" i="16"/>
  <c r="H10" i="16"/>
  <c r="G63" i="16"/>
  <c r="G37" i="15"/>
  <c r="C37" i="15"/>
  <c r="D11" i="13"/>
  <c r="D40" i="13" s="1"/>
  <c r="D24" i="14"/>
  <c r="E24" i="14"/>
  <c r="F24" i="14"/>
  <c r="C24" i="14"/>
  <c r="D17" i="13"/>
  <c r="D29" i="13" s="1"/>
  <c r="D23" i="13"/>
  <c r="D41" i="13" s="1"/>
  <c r="D35" i="13"/>
  <c r="D42" i="13" s="1"/>
  <c r="B42" i="13"/>
  <c r="B41" i="13"/>
  <c r="B40" i="13"/>
  <c r="D38" i="13"/>
  <c r="F35" i="13"/>
  <c r="F42" i="13" s="1"/>
  <c r="E35" i="13"/>
  <c r="E42" i="13" s="1"/>
  <c r="I34" i="13"/>
  <c r="G34" i="13"/>
  <c r="I33" i="13"/>
  <c r="G33" i="13"/>
  <c r="I32" i="13"/>
  <c r="G32" i="13"/>
  <c r="I31" i="13"/>
  <c r="G31" i="13"/>
  <c r="I30" i="13"/>
  <c r="I35" i="13" s="1"/>
  <c r="I42" i="13" s="1"/>
  <c r="G30" i="13"/>
  <c r="I19" i="13"/>
  <c r="I20" i="13"/>
  <c r="I21" i="13"/>
  <c r="I22" i="13"/>
  <c r="I18" i="13"/>
  <c r="I23" i="13" s="1"/>
  <c r="I41" i="13" s="1"/>
  <c r="F23" i="13"/>
  <c r="F41" i="13" s="1"/>
  <c r="E23" i="13"/>
  <c r="E41" i="13" s="1"/>
  <c r="G19" i="13"/>
  <c r="G20" i="13"/>
  <c r="G21" i="13"/>
  <c r="G22" i="13"/>
  <c r="G18" i="13"/>
  <c r="I7" i="13"/>
  <c r="I8" i="13"/>
  <c r="I9" i="13"/>
  <c r="I10" i="13"/>
  <c r="I6" i="13"/>
  <c r="E11" i="13"/>
  <c r="E40" i="13" s="1"/>
  <c r="F11" i="13"/>
  <c r="F40" i="13" s="1"/>
  <c r="G7" i="13"/>
  <c r="G8" i="13"/>
  <c r="G9" i="13"/>
  <c r="G10" i="13"/>
  <c r="G6" i="13"/>
  <c r="I6" i="12"/>
  <c r="I7" i="12"/>
  <c r="I8" i="12"/>
  <c r="I9" i="12"/>
  <c r="I10" i="12"/>
  <c r="I11" i="12"/>
  <c r="I12" i="12"/>
  <c r="I13" i="12"/>
  <c r="I14" i="12"/>
  <c r="I5" i="12"/>
  <c r="F15" i="12"/>
  <c r="G6" i="12"/>
  <c r="G7" i="12"/>
  <c r="G8" i="12"/>
  <c r="G9" i="12"/>
  <c r="G10" i="12"/>
  <c r="G11" i="12"/>
  <c r="G12" i="12"/>
  <c r="G13" i="12"/>
  <c r="G14" i="12"/>
  <c r="G5" i="12"/>
  <c r="E15" i="12"/>
  <c r="D9" i="9"/>
  <c r="D30" i="7"/>
  <c r="D28" i="7"/>
  <c r="D24" i="7"/>
  <c r="D22" i="7"/>
  <c r="D18" i="7"/>
  <c r="D16" i="7"/>
  <c r="D14" i="7"/>
  <c r="M10" i="6"/>
  <c r="F12" i="7" s="1"/>
  <c r="D12" i="7"/>
  <c r="D10" i="7"/>
  <c r="M65" i="6"/>
  <c r="F30" i="7" s="1"/>
  <c r="M63" i="6"/>
  <c r="F28" i="7" s="1"/>
  <c r="M22" i="6"/>
  <c r="D18" i="6"/>
  <c r="M5" i="6"/>
  <c r="M4" i="6" s="1"/>
  <c r="F10" i="7" s="1"/>
  <c r="G24" i="2"/>
  <c r="G21" i="2"/>
  <c r="D18" i="2"/>
  <c r="C18" i="2"/>
  <c r="B18" i="2"/>
  <c r="A18" i="2"/>
  <c r="G5" i="2"/>
  <c r="G8" i="2"/>
  <c r="F43" i="13" l="1"/>
  <c r="I11" i="13"/>
  <c r="I40" i="13" s="1"/>
  <c r="I43" i="13" s="1"/>
  <c r="E43" i="13"/>
  <c r="G15" i="12"/>
  <c r="I15" i="12"/>
  <c r="G35" i="13"/>
  <c r="G42" i="13" s="1"/>
  <c r="D32" i="7"/>
  <c r="D34" i="7" s="1"/>
  <c r="H4" i="16"/>
  <c r="H63" i="16" s="1"/>
  <c r="E13" i="7"/>
  <c r="E15" i="7"/>
  <c r="M23" i="6"/>
  <c r="F14" i="7" s="1"/>
  <c r="F32" i="7" s="1"/>
  <c r="E11" i="7"/>
  <c r="D43" i="13"/>
  <c r="G23" i="13"/>
  <c r="G41" i="13" s="1"/>
  <c r="G11" i="13"/>
  <c r="G40" i="13" s="1"/>
  <c r="G11" i="2"/>
  <c r="G43" i="13" l="1"/>
  <c r="F34" i="7"/>
  <c r="M3" i="6"/>
  <c r="N10" i="6" s="1"/>
  <c r="G3" i="2"/>
  <c r="H23" i="2" s="1"/>
  <c r="H8" i="2" l="1"/>
  <c r="D11" i="10"/>
  <c r="D8" i="10"/>
  <c r="F12" i="13"/>
  <c r="D9" i="10"/>
  <c r="H11" i="2"/>
  <c r="G24" i="13"/>
  <c r="F25" i="14"/>
  <c r="H20" i="2"/>
  <c r="H5" i="2"/>
  <c r="D7" i="10"/>
  <c r="G36" i="13"/>
  <c r="E25" i="14"/>
  <c r="D6" i="10"/>
  <c r="D4" i="10"/>
  <c r="D5" i="10"/>
  <c r="D10" i="10"/>
  <c r="N4" i="6"/>
  <c r="N37" i="6"/>
  <c r="N52" i="6"/>
  <c r="N32" i="6"/>
  <c r="N27" i="6"/>
  <c r="N47" i="6"/>
  <c r="N42" i="6"/>
  <c r="N65" i="6"/>
  <c r="N22" i="6"/>
  <c r="N63" i="6"/>
  <c r="F6" i="7"/>
  <c r="H3" i="2" l="1"/>
  <c r="N3" i="6"/>
</calcChain>
</file>

<file path=xl/sharedStrings.xml><?xml version="1.0" encoding="utf-8"?>
<sst xmlns="http://schemas.openxmlformats.org/spreadsheetml/2006/main" count="774" uniqueCount="361">
  <si>
    <t>Denumirea operatorului economic</t>
  </si>
  <si>
    <t>xxx</t>
  </si>
  <si>
    <t>Adresa poștală</t>
  </si>
  <si>
    <t>CUI</t>
  </si>
  <si>
    <t>Telefon</t>
  </si>
  <si>
    <t>Pag. Internet</t>
  </si>
  <si>
    <t>Fax</t>
  </si>
  <si>
    <t>E-mail</t>
  </si>
  <si>
    <t>Profil de activitate</t>
  </si>
  <si>
    <t xml:space="preserve">Manager energetic sau Persoana de contact </t>
  </si>
  <si>
    <r>
      <t xml:space="preserve">deține </t>
    </r>
    <r>
      <rPr>
        <b/>
        <i/>
        <sz val="11"/>
        <color theme="1"/>
        <rFont val="Arial Narrow"/>
        <family val="2"/>
      </rPr>
      <t>Atestat</t>
    </r>
    <r>
      <rPr>
        <b/>
        <sz val="11"/>
        <color theme="1"/>
        <rFont val="Arial Narrow"/>
        <family val="2"/>
      </rPr>
      <t xml:space="preserve"> * eliberat de ANRE la data de:</t>
    </r>
  </si>
  <si>
    <t>NUME, PRENUME</t>
  </si>
  <si>
    <t>Telefon fix</t>
  </si>
  <si>
    <t>Tel. mobil</t>
  </si>
  <si>
    <t>Sector de activitate</t>
  </si>
  <si>
    <t>CONSUM DE ENERGIE TOTAL ANUAL</t>
  </si>
  <si>
    <t>[Se calculează prin însumarea consumurilor totale de energie electrică, energie termică, combustibili şi carburanții exprimate în tep/an]</t>
  </si>
  <si>
    <t>[ tep / an ]</t>
  </si>
  <si>
    <t xml:space="preserve"> (Coef. de transformare: 1 MWh = 0,086 tep)</t>
  </si>
  <si>
    <t>[ MWh / an ]</t>
  </si>
  <si>
    <t>ENERGIE TERMICĂ***  – Consumul total anual</t>
  </si>
  <si>
    <t>(Coef. de transformare: 1 Gcal = 0,1 tep)</t>
  </si>
  <si>
    <t>[ Gcal / an ]</t>
  </si>
  <si>
    <t>COMBUSTIBILI ŞI CARBURANŢI – Consumuri totale anuale</t>
  </si>
  <si>
    <t>(Coeficient de transformare: precizat în paranteze)</t>
  </si>
  <si>
    <t>Gaze naturale</t>
  </si>
  <si>
    <t>Păcură</t>
  </si>
  <si>
    <t>CLU</t>
  </si>
  <si>
    <t>Benzină</t>
  </si>
  <si>
    <t>Motorină</t>
  </si>
  <si>
    <t>Cărbune</t>
  </si>
  <si>
    <t>(fcţ. de tip)</t>
  </si>
  <si>
    <t>Alți comb.</t>
  </si>
  <si>
    <t>[ MWh/an ]</t>
  </si>
  <si>
    <t>[ t / an ]</t>
  </si>
  <si>
    <t>[ u.m. / an ]</t>
  </si>
  <si>
    <t>ENERGIE ELECTRICĂ PRODUSĂ DIN SURSE RECUPERABILE ŞI/SAU REGENERABILE DE ENERGIE – Consumuri totale anuale</t>
  </si>
  <si>
    <t>ENERGIE TERMICĂ PRODUSĂ DIN SURSE RECUPERABILE ŞI/SAU REGENERABILE DE ENERGIE – Consumuri totale anuale</t>
  </si>
  <si>
    <t xml:space="preserve">    xxx</t>
  </si>
  <si>
    <t>Contur bilanț energetic</t>
  </si>
  <si>
    <t>Nr. crt.</t>
  </si>
  <si>
    <t>Economii (tep/an)</t>
  </si>
  <si>
    <t>estimate</t>
  </si>
  <si>
    <t>realizate</t>
  </si>
  <si>
    <t>%</t>
  </si>
  <si>
    <t>TOTAL</t>
  </si>
  <si>
    <t>[tep / an]</t>
  </si>
  <si>
    <t>CAP. II – DATE STATISTICE DE CONSUM DE ENERGIE LA NIVELUL ANULUI ANTERIOR DE RAPORTARE</t>
  </si>
  <si>
    <t>Notă: 	** Nu se consideră energia electrică produsă intern din surse regenerabile de energie;
	*** Se consideră doar energia termică cumpărată de la terți</t>
  </si>
  <si>
    <t>Forma de proprietate</t>
  </si>
  <si>
    <t>Regim de lucru</t>
  </si>
  <si>
    <t>(nr. de schimburi)</t>
  </si>
  <si>
    <t>Nr. de subunități (sucursale, filiale)</t>
  </si>
  <si>
    <t>Stat</t>
  </si>
  <si>
    <t>Privat</t>
  </si>
  <si>
    <t>[Se calculează prin însumarea consumurilor totale de energie electrică, energie termică, combustibili şi carburanţi exprimate în tep/an]</t>
  </si>
  <si>
    <t>ENERGIE ELECTRICĂ – Consumul total anual</t>
  </si>
  <si>
    <t>(Coef. de transformare: 1 MWh = 0,086 tep)</t>
  </si>
  <si>
    <t>Luna</t>
  </si>
  <si>
    <t>Ian</t>
  </si>
  <si>
    <t>Feb</t>
  </si>
  <si>
    <t>Mar</t>
  </si>
  <si>
    <t>Apr</t>
  </si>
  <si>
    <t>Mai</t>
  </si>
  <si>
    <t>Iun</t>
  </si>
  <si>
    <t>Iul</t>
  </si>
  <si>
    <t>Aug</t>
  </si>
  <si>
    <t>Sep</t>
  </si>
  <si>
    <t>Oct</t>
  </si>
  <si>
    <t>Noi</t>
  </si>
  <si>
    <t>Dec</t>
  </si>
  <si>
    <t>[MWh]</t>
  </si>
  <si>
    <r>
      <t xml:space="preserve">Putere electrică totală instalată </t>
    </r>
    <r>
      <rPr>
        <sz val="10"/>
        <color theme="1"/>
        <rFont val="Arial Narrow"/>
        <family val="2"/>
      </rPr>
      <t>[ MWi ]</t>
    </r>
  </si>
  <si>
    <t>Factor de putere</t>
  </si>
  <si>
    <t>(cos Φ)</t>
  </si>
  <si>
    <t>[Gcal]</t>
  </si>
  <si>
    <t>- produsă intern</t>
  </si>
  <si>
    <t>- cumpărată de la terţi</t>
  </si>
  <si>
    <t>Puterea termică totală instalată a sursei proprii de energie termică [ MWti ]</t>
  </si>
  <si>
    <t>ALTE UTILITĂŢI – Consumuri totale anuale</t>
  </si>
  <si>
    <t>Energie electrică din surse recuperabile şi/sau regenerabile – Consumuri totale anuale</t>
  </si>
  <si>
    <t>Energie termică din surse recuperabile şi/sau regenerabile – Consumuri totale anuale</t>
  </si>
  <si>
    <t>[MWh/an]</t>
  </si>
  <si>
    <t xml:space="preserve">din care ca provenienta: </t>
  </si>
  <si>
    <t>[MWh / an]</t>
  </si>
  <si>
    <t>[ mc ]</t>
  </si>
  <si>
    <t>[mii mc / an]</t>
  </si>
  <si>
    <t>[Gcal / an]</t>
  </si>
  <si>
    <t>[tep/an]</t>
  </si>
  <si>
    <t>Indicatorul</t>
  </si>
  <si>
    <t>(coef. de transf. în tep)</t>
  </si>
  <si>
    <t>[ u.m.]</t>
  </si>
  <si>
    <t>Val.; cant.</t>
  </si>
  <si>
    <t>A</t>
  </si>
  <si>
    <t>B</t>
  </si>
  <si>
    <t>C</t>
  </si>
  <si>
    <t>D</t>
  </si>
  <si>
    <t>E</t>
  </si>
  <si>
    <t>F</t>
  </si>
  <si>
    <t>1.</t>
  </si>
  <si>
    <t xml:space="preserve">Valoarea totală a producției anuale </t>
  </si>
  <si>
    <r>
      <t>[ mii</t>
    </r>
    <r>
      <rPr>
        <vertAlign val="superscript"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lei/an ]</t>
    </r>
  </si>
  <si>
    <t>-</t>
  </si>
  <si>
    <t>[mii lei/an ]</t>
  </si>
  <si>
    <t>2.</t>
  </si>
  <si>
    <t>Ponderea energiei în costurile de producţie</t>
  </si>
  <si>
    <t>[ % ]</t>
  </si>
  <si>
    <t>3.</t>
  </si>
  <si>
    <r>
      <t>Consumul total de energie electrică</t>
    </r>
    <r>
      <rPr>
        <sz val="10"/>
        <color theme="1"/>
        <rFont val="Arial Narrow"/>
        <family val="2"/>
      </rPr>
      <t xml:space="preserve"> (0,086)</t>
    </r>
  </si>
  <si>
    <t>4.</t>
  </si>
  <si>
    <r>
      <t>Consumul total de energie termică</t>
    </r>
    <r>
      <rPr>
        <sz val="10"/>
        <color theme="1"/>
        <rFont val="Arial Narrow"/>
        <family val="2"/>
      </rPr>
      <t xml:space="preserve"> (0,1)</t>
    </r>
  </si>
  <si>
    <t>[ Gcal/an ]</t>
  </si>
  <si>
    <t>5.</t>
  </si>
  <si>
    <r>
      <t>Consumul total de gaze naturale</t>
    </r>
    <r>
      <rPr>
        <sz val="10"/>
        <color theme="1"/>
        <rFont val="Arial Narrow"/>
        <family val="2"/>
      </rPr>
      <t xml:space="preserve"> (0,086)</t>
    </r>
  </si>
  <si>
    <t>[MWhan]</t>
  </si>
  <si>
    <t>6.</t>
  </si>
  <si>
    <r>
      <t>Consumul total de păcură</t>
    </r>
    <r>
      <rPr>
        <sz val="10"/>
        <color theme="1"/>
        <rFont val="Arial Narrow"/>
        <family val="2"/>
      </rPr>
      <t xml:space="preserve"> (0,95)</t>
    </r>
  </si>
  <si>
    <t>7.</t>
  </si>
  <si>
    <r>
      <t>Consumul total de CLU</t>
    </r>
    <r>
      <rPr>
        <sz val="10"/>
        <color theme="1"/>
        <rFont val="Arial Narrow"/>
        <family val="2"/>
      </rPr>
      <t xml:space="preserve"> (0,97)</t>
    </r>
  </si>
  <si>
    <t>8.</t>
  </si>
  <si>
    <r>
      <t>Consumul total de cărbune</t>
    </r>
    <r>
      <rPr>
        <sz val="10"/>
        <color theme="1"/>
        <rFont val="Arial Narrow"/>
        <family val="2"/>
      </rPr>
      <t xml:space="preserve"> (coef. de transf. în tep este în funcţie de tip şi de sortiment)</t>
    </r>
  </si>
  <si>
    <t>9.</t>
  </si>
  <si>
    <r>
      <t xml:space="preserve">Consumul total de benzină </t>
    </r>
    <r>
      <rPr>
        <sz val="10"/>
        <color theme="1"/>
        <rFont val="Arial Narrow"/>
        <family val="2"/>
      </rPr>
      <t>(1,05)</t>
    </r>
  </si>
  <si>
    <t>10.</t>
  </si>
  <si>
    <r>
      <t>Consumul total de motorină</t>
    </r>
    <r>
      <rPr>
        <sz val="10"/>
        <color theme="1"/>
        <rFont val="Arial Narrow"/>
        <family val="2"/>
      </rPr>
      <t xml:space="preserve"> (1,015)</t>
    </r>
  </si>
  <si>
    <t>11.</t>
  </si>
  <si>
    <r>
      <t>Consumul total de alţi combustibili</t>
    </r>
    <r>
      <rPr>
        <sz val="10"/>
        <color theme="1"/>
        <rFont val="Arial Narrow"/>
        <family val="2"/>
      </rPr>
      <t xml:space="preserve"> (coef. de transf. în tep = funcţie de tip)</t>
    </r>
  </si>
  <si>
    <t>12.</t>
  </si>
  <si>
    <r>
      <t xml:space="preserve">Consumul total de energie electrică din resurse recuperabile şi/sau regenerabile </t>
    </r>
    <r>
      <rPr>
        <sz val="10"/>
        <color theme="1"/>
        <rFont val="Arial Narrow"/>
        <family val="2"/>
      </rPr>
      <t>(0,086)</t>
    </r>
  </si>
  <si>
    <t>13.</t>
  </si>
  <si>
    <r>
      <t xml:space="preserve">Consumul total de energie termică din resurse recuperabile şi/sau regenerabile </t>
    </r>
    <r>
      <rPr>
        <sz val="10"/>
        <color theme="1"/>
        <rFont val="Arial Narrow"/>
        <family val="2"/>
      </rPr>
      <t>(0,1)</t>
    </r>
  </si>
  <si>
    <t>14.</t>
  </si>
  <si>
    <r>
      <t>TOTAL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 = col. D, col. F, rd. 3+ 4 + 5 + 6 + 7 + 8 + 9 + 10 + 11 + 12 + 13 )</t>
    </r>
  </si>
  <si>
    <t>15.</t>
  </si>
  <si>
    <r>
      <t>Intensitate energetică</t>
    </r>
    <r>
      <rPr>
        <sz val="10"/>
        <color theme="1"/>
        <rFont val="Arial Narrow"/>
        <family val="2"/>
      </rPr>
      <t xml:space="preserve"> [ tep/ mii lei ]</t>
    </r>
  </si>
  <si>
    <t>(= D14 / C1)</t>
  </si>
  <si>
    <t>(= F14 / E1)</t>
  </si>
  <si>
    <t>CAP. IV – MANAGEMENT ENERGETIC</t>
  </si>
  <si>
    <t>Contorizare</t>
  </si>
  <si>
    <t>Există centre de cost contorizate independent</t>
  </si>
  <si>
    <t>Combustibili</t>
  </si>
  <si>
    <t>Energie electrică</t>
  </si>
  <si>
    <t>Energie termică</t>
  </si>
  <si>
    <t>Există contoare separate pe principalele secții de producţie, instalaţii, utilaje şi echipamente</t>
  </si>
  <si>
    <t>Există numai contor general</t>
  </si>
  <si>
    <t>Recuperare energie</t>
  </si>
  <si>
    <t>CAP. III – EVOLUŢIA UNOR INDICATORI ECONOMICI ŞI A CONSUMURILOR DE ENERGIE ÎN PERIOADA ULTIMILOR DOI ANI (anul anterior = anul 2)</t>
  </si>
  <si>
    <t>Tipul de energie recuperată</t>
  </si>
  <si>
    <t>Tipul de echipament utilizat, tipul de energie recuperată şi modul de utilizare</t>
  </si>
  <si>
    <t>Cantitatea anuală de energie recuperată</t>
  </si>
  <si>
    <t>În unităţi de măsură fizice</t>
  </si>
  <si>
    <t>În</t>
  </si>
  <si>
    <t>Energie mecanică (hidraulică; de presiune; altele)</t>
  </si>
  <si>
    <t>Tipul de energie regenerabilă</t>
  </si>
  <si>
    <t>Tipul de echipament utilizat, tipul de energie produsă şi modul de utilizare</t>
  </si>
  <si>
    <t>Energie geotermală</t>
  </si>
  <si>
    <t>Energie hidroelectrică</t>
  </si>
  <si>
    <t>Energie din biomasă</t>
  </si>
  <si>
    <t>Energie eoliană - energie electrică</t>
  </si>
  <si>
    <t>Energie solară - energie termică</t>
  </si>
  <si>
    <t>Energie solară - energie electrică</t>
  </si>
  <si>
    <t>Pondere din consum total</t>
  </si>
  <si>
    <t>Surse regenerabile de energie proprii</t>
  </si>
  <si>
    <t>inclusiv reparații şi acțiuni de modernizare sau retehnologizare</t>
  </si>
  <si>
    <t xml:space="preserve">Descrierea măsurii aplicate </t>
  </si>
  <si>
    <t>Data punerii în funcţiune</t>
  </si>
  <si>
    <t>Costul investiţiei</t>
  </si>
  <si>
    <t>Economia de energie</t>
  </si>
  <si>
    <t>Durata de recuperare a investiţiei (ani)</t>
  </si>
  <si>
    <t>Cost specific economie de energie</t>
  </si>
  <si>
    <t>[lei / MWh]</t>
  </si>
  <si>
    <t xml:space="preserve">MĂSURI DE EFICIENŢĂ ENERGETICĂ PROGRAMATE, </t>
  </si>
  <si>
    <t>inclusiv reparaţii şi acţiuni de modernizare sau retehnologizare</t>
  </si>
  <si>
    <t>Descrierea măsurii</t>
  </si>
  <si>
    <t>Costul aplicării măsurii</t>
  </si>
  <si>
    <t>[ mii lei]</t>
  </si>
  <si>
    <t>Măsuri pe termen scurt, de tipul fără cost sau cu cost minim, care nu implică investiţii majore</t>
  </si>
  <si>
    <t>[lei/ MWh]</t>
  </si>
  <si>
    <t xml:space="preserve">Descrierea măsurii </t>
  </si>
  <si>
    <t>Estimarea duratei de recuperare</t>
  </si>
  <si>
    <t xml:space="preserve"> [ mii lei ]</t>
  </si>
  <si>
    <t>Măsuri pe termen mediu, de 2 până la 3 ani, vizând un program de investiţii</t>
  </si>
  <si>
    <t xml:space="preserve"> [ MWh/an ]</t>
  </si>
  <si>
    <t>[ lei / MWh]</t>
  </si>
  <si>
    <t>[ lei / MWh ]</t>
  </si>
  <si>
    <t>Măsuri pe termen lung, de 3 până la 6 ani, vizând un program de investiţii</t>
  </si>
  <si>
    <t>Economie de energie estimata</t>
  </si>
  <si>
    <t>Centralizator masuri planificate</t>
  </si>
  <si>
    <t>Cost investitional</t>
  </si>
  <si>
    <t>[ ani ]</t>
  </si>
  <si>
    <t>[ MWh / an]</t>
  </si>
  <si>
    <t>[ tep / an]</t>
  </si>
  <si>
    <t xml:space="preserve">[ ani ] </t>
  </si>
  <si>
    <t>Audituri energetice efectuate</t>
  </si>
  <si>
    <t>Data ultimului audit energetic efectuat</t>
  </si>
  <si>
    <t>Persoana fizică / persoana juridică  care a efectuat auditul energetic</t>
  </si>
  <si>
    <t>Procentul din totalul consumului de energie reprezentat de conturul respectiv</t>
  </si>
  <si>
    <t xml:space="preserve">Principalele măsuri rezultate </t>
  </si>
  <si>
    <t>Nr.crt.</t>
  </si>
  <si>
    <t xml:space="preserve">Măsura   </t>
  </si>
  <si>
    <r>
      <t>Costuri (mii</t>
    </r>
    <r>
      <rPr>
        <b/>
        <vertAlign val="superscript"/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lei)</t>
    </r>
  </si>
  <si>
    <t>ENERGIE ELECTRICĂ** – Consumul total anual din SEN</t>
  </si>
  <si>
    <t>Dotarea cu autovehicule cu consum de carburanții</t>
  </si>
  <si>
    <t>Autovehicule tehnologice şi de transport marfă</t>
  </si>
  <si>
    <t>Autovehicule de transport pasageri</t>
  </si>
  <si>
    <t>Tip autovehicul</t>
  </si>
  <si>
    <t>Nr. buc.</t>
  </si>
  <si>
    <t>Tip de carburant</t>
  </si>
  <si>
    <t>Consum în</t>
  </si>
  <si>
    <t>litri / h</t>
  </si>
  <si>
    <t>sau în</t>
  </si>
  <si>
    <t>litri/100 km</t>
  </si>
  <si>
    <t>Diesel</t>
  </si>
  <si>
    <t>GNC</t>
  </si>
  <si>
    <t>Benzina</t>
  </si>
  <si>
    <t xml:space="preserve">    CLĂDIRI</t>
  </si>
  <si>
    <t>Tip clădire</t>
  </si>
  <si>
    <t>Volum total</t>
  </si>
  <si>
    <t>Volum încălzit</t>
  </si>
  <si>
    <t>Consum de energie pentru încălzire</t>
  </si>
  <si>
    <r>
      <t>[ m</t>
    </r>
    <r>
      <rPr>
        <b/>
        <vertAlign val="super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</si>
  <si>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>3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</si>
  <si>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 xml:space="preserve">3 </t>
    </r>
    <r>
      <rPr>
        <b/>
        <sz val="10"/>
        <color theme="1"/>
        <rFont val="Arial Narrow"/>
        <family val="2"/>
      </rPr>
      <t>]</t>
    </r>
  </si>
  <si>
    <t>Consum total de energie</t>
  </si>
  <si>
    <t>Suprafaţă desfăşurată încălzită</t>
  </si>
  <si>
    <t>Consum specific de energie</t>
  </si>
  <si>
    <t>[kWh/mp.an]</t>
  </si>
  <si>
    <t>[ u.m / an ]</t>
  </si>
  <si>
    <t>[u.m / an]</t>
  </si>
  <si>
    <t>Da</t>
  </si>
  <si>
    <t>Nu</t>
  </si>
  <si>
    <t>Valori</t>
  </si>
  <si>
    <t>Pacura</t>
  </si>
  <si>
    <t>(Coef. De transformare 1 tona = 0,95 tep)</t>
  </si>
  <si>
    <t>[tone]</t>
  </si>
  <si>
    <t>Motorina</t>
  </si>
  <si>
    <t>Carbune</t>
  </si>
  <si>
    <t>Alti combustibili</t>
  </si>
  <si>
    <t>(Coef. De transformare 1 tona = 0,97 tep)</t>
  </si>
  <si>
    <t>(Coef. De transformare 1 tona = 1,05 tep)</t>
  </si>
  <si>
    <t>(Coef. De transformare 1 tona = 1,015 tep)</t>
  </si>
  <si>
    <t>(Coef. De transformare 1 tona  = in functie de tip)</t>
  </si>
  <si>
    <t>(Coef. De transformare 1 tona = in functie de tip)</t>
  </si>
  <si>
    <t>[ tone / an ]</t>
  </si>
  <si>
    <t>Economie de energie propusa</t>
  </si>
  <si>
    <t>Economia de cost</t>
  </si>
  <si>
    <t>[ mii lei / an ]</t>
  </si>
  <si>
    <t>Economii de cost (mii lei/an)</t>
  </si>
  <si>
    <t>Termenul de aplicare</t>
  </si>
  <si>
    <t>Cost specific economie de energie (lei / MWh)</t>
  </si>
  <si>
    <t>Consum total energie electrica</t>
  </si>
  <si>
    <t>Consum total de energie termică (Gcal)</t>
  </si>
  <si>
    <t xml:space="preserve">Cod CAEN                  </t>
  </si>
  <si>
    <t>ENERGIE TERMICĂ – Consumul total annual din surse externe</t>
  </si>
  <si>
    <t>Apă industrială din surse proprii sau din retea</t>
  </si>
  <si>
    <t>Exista interes pentru un program de finantare pentru sisteme de monitorizare energetica?</t>
  </si>
  <si>
    <t>Daca da, se intentioneaza depunerea unui proiect de accesare finantare?</t>
  </si>
  <si>
    <t>[mii lei]</t>
  </si>
  <si>
    <t xml:space="preserve"> [MWh/an]</t>
  </si>
  <si>
    <t>[mii lei / an]</t>
  </si>
  <si>
    <t>[ mii lei ]</t>
  </si>
  <si>
    <r>
      <t xml:space="preserve">Alte tipuri de energie </t>
    </r>
    <r>
      <rPr>
        <b/>
        <sz val="10"/>
        <rFont val="Arial Narrow"/>
        <family val="2"/>
      </rPr>
      <t>din surse</t>
    </r>
    <r>
      <rPr>
        <b/>
        <sz val="10"/>
        <color rgb="FF7030A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regenerabile</t>
    </r>
  </si>
  <si>
    <t>deține Atestat * eliberat de Ministerul Energiei la data de:</t>
  </si>
  <si>
    <t>CAP. I – DATE DE CONTACT ALE CONSUMATORULUI DE ENERGIE. CHESTIONAR DE ANALIZĂ ENERGETICĂ pentru anul 2023
pentru operatori economici cu consum anual mai mare de 1000 tep</t>
  </si>
  <si>
    <t>CAP. II – DATE STATISTICE DE CONSUM DE ENERGIE LA NIVELUL ANULUI ANTERIOR (2023)</t>
  </si>
  <si>
    <t>Anul 1 - 2022</t>
  </si>
  <si>
    <t>Anul 2 - 2023</t>
  </si>
  <si>
    <t>Citroen Jumper</t>
  </si>
  <si>
    <t>Tractor U650</t>
  </si>
  <si>
    <t>Renault Trafic 8+1 locuri</t>
  </si>
  <si>
    <t>VW Multivan 6+1 locuri</t>
  </si>
  <si>
    <t>VW LT 46 16+1 locuri</t>
  </si>
  <si>
    <t>VW TRANSPORTER 8+1 locuri</t>
  </si>
  <si>
    <t>DACIA DASTER 5 locuri</t>
  </si>
  <si>
    <t>DACIA DASTER 4 locuri</t>
  </si>
  <si>
    <t>VW  ID 3 ELECTRIC</t>
  </si>
  <si>
    <t>EE</t>
  </si>
  <si>
    <t>Corp A Campus A-Didactic</t>
  </si>
  <si>
    <t>Corp B Campus A-Didactic</t>
  </si>
  <si>
    <t>Corp C Campus A-Didactic</t>
  </si>
  <si>
    <t>Corp D-ECampus A-Didactic</t>
  </si>
  <si>
    <t>Corp F Campus A-Didactic</t>
  </si>
  <si>
    <t>Corp H Campus A-Birou</t>
  </si>
  <si>
    <t>Corp G Campus A-Paza</t>
  </si>
  <si>
    <t>Corp I Campus A-Birouri</t>
  </si>
  <si>
    <t>Corp J Campus A-Birouri</t>
  </si>
  <si>
    <t>Corp K Campus A-</t>
  </si>
  <si>
    <t>Corp L Campus A-Didactic+PT</t>
  </si>
  <si>
    <t>Corp M Campus A-Dispensar</t>
  </si>
  <si>
    <t>Corp N Campus A-</t>
  </si>
  <si>
    <t>Corp O Campus A-</t>
  </si>
  <si>
    <t>Corp P Campus A-Sala gimnastica</t>
  </si>
  <si>
    <t>Corp R Campus A-</t>
  </si>
  <si>
    <t>Corp S Campus A-</t>
  </si>
  <si>
    <t>Corp T Campus A-Didactic</t>
  </si>
  <si>
    <t>Corp T-ID Campus A-</t>
  </si>
  <si>
    <t>Corp L-IMTCampus A</t>
  </si>
  <si>
    <t>Corp U Campus A-Cantina</t>
  </si>
  <si>
    <t>Sala tir-Campus A</t>
  </si>
  <si>
    <t>Teren sport-Campus A</t>
  </si>
  <si>
    <t>Bisericuta-Campus A</t>
  </si>
  <si>
    <t>Corp C1 Campus B</t>
  </si>
  <si>
    <t>Corp C2 Campus B</t>
  </si>
  <si>
    <t>Corp C3 Campus B</t>
  </si>
  <si>
    <t>Corp C5 Campus B</t>
  </si>
  <si>
    <t>Corp C6 Campus B</t>
  </si>
  <si>
    <t>Corp C8 Campus B</t>
  </si>
  <si>
    <t>Corp C32-33 Campus B</t>
  </si>
  <si>
    <t>Corp C47 Campus B</t>
  </si>
  <si>
    <t>Corp C48 Campus B</t>
  </si>
  <si>
    <t>Corp C49 Campus B</t>
  </si>
  <si>
    <t>Corp C51 Campus B</t>
  </si>
  <si>
    <t>Corp C52 Campus B</t>
  </si>
  <si>
    <t>Corp C53 Campus B</t>
  </si>
  <si>
    <t>Corp C54 Campus B</t>
  </si>
  <si>
    <t>Corp C55 Campus B</t>
  </si>
  <si>
    <t>Corp C56-57 Campus B</t>
  </si>
  <si>
    <t>Corp C58-59 Campus B</t>
  </si>
  <si>
    <t>Corp V Campus B</t>
  </si>
  <si>
    <t>Corp X Campus B</t>
  </si>
  <si>
    <t>Corp Y Campus B</t>
  </si>
  <si>
    <t>Corp Z Campus B</t>
  </si>
  <si>
    <t>ENERGY PERFORMANT SYSTEM</t>
  </si>
  <si>
    <t>Inlocuire retele existente</t>
  </si>
  <si>
    <t>Corp D-A Fac. Constructii</t>
  </si>
  <si>
    <t>Corp D-E Fac. Constructii</t>
  </si>
  <si>
    <t>Corp C1 Fac. Mediu</t>
  </si>
  <si>
    <t>Corp C2 Fac. Mediu Garaj</t>
  </si>
  <si>
    <t>Cladire-Fac. Medicina</t>
  </si>
  <si>
    <t>Corp C1 Fac. Farmacie</t>
  </si>
  <si>
    <t>Corp C2-C3 Fac. Farmacie</t>
  </si>
  <si>
    <t>Corp C4 Fac. Farmacie</t>
  </si>
  <si>
    <t>Corp C5 Fac. Farmacie</t>
  </si>
  <si>
    <t>Corp C6 Fac. Farmacie</t>
  </si>
  <si>
    <t>Corp Pitagora Fac. Mediu</t>
  </si>
  <si>
    <t>Cladire SCDP</t>
  </si>
  <si>
    <r>
      <t xml:space="preserve">MĂSURI DE EFICIENŢĂ ENERGETICĂ APLICATE ÎN </t>
    </r>
    <r>
      <rPr>
        <b/>
        <sz val="11"/>
        <rFont val="Arial Narrow"/>
        <family val="2"/>
      </rPr>
      <t>2023</t>
    </r>
  </si>
  <si>
    <t>Cladire Beius</t>
  </si>
  <si>
    <t>Cabana Gaudeamus</t>
  </si>
  <si>
    <t>Centrală electrică fotovoltaică Corp T</t>
  </si>
  <si>
    <t>Centrală electrică fotovoltaică Corp S</t>
  </si>
  <si>
    <t>Centrală electrică fotovoltaică Corp P</t>
  </si>
  <si>
    <t>Centrală electrică fotovoltaică Corp L</t>
  </si>
  <si>
    <t>Studiu energetic</t>
  </si>
  <si>
    <t>Lucrări reșele noi</t>
  </si>
  <si>
    <t>Termenul de aplicare - 2024</t>
  </si>
  <si>
    <t>Rețele termice noi</t>
  </si>
  <si>
    <t>Înlocuire tuburi neon cu tuburi LED LA Corp S</t>
  </si>
  <si>
    <t>Universitatea din Oradea</t>
  </si>
  <si>
    <t>Strada Universitatii, Nr. 1</t>
  </si>
  <si>
    <t>www.uoradea.ro</t>
  </si>
  <si>
    <t>rectorat@uoradea.ro</t>
  </si>
  <si>
    <t>Invatamant</t>
  </si>
  <si>
    <t>Boca Flavius/Manager energetic</t>
  </si>
  <si>
    <t>0259408549</t>
  </si>
  <si>
    <t>Nr. 0358/30.05.2023</t>
  </si>
  <si>
    <t>bocaflavius@uoradea.ro</t>
  </si>
  <si>
    <t>0773352371</t>
  </si>
  <si>
    <t>Centrală electrică fotovoltaică Corp V3</t>
  </si>
  <si>
    <t>Centrală electrică fotovoltaică Corp T,L,V2,S,P.</t>
  </si>
  <si>
    <r>
      <t xml:space="preserve">Cantitatea anuală de energie recuperată </t>
    </r>
    <r>
      <rPr>
        <b/>
        <sz val="10"/>
        <rFont val="Arial Narrow"/>
        <family val="2"/>
      </rPr>
      <t>(în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</si>
</sst>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4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  <scheme val="minor"/>
    </font>
    <font>
      <b/>
      <sz val="10"/>
      <color rgb="FF7030A0"/>
      <name val="Arial Narrow"/>
      <family val="2"/>
    </font>
    <font>
      <b/>
      <sz val="11"/>
      <color rgb="FF7030A0"/>
      <name val="Arial Narrow"/>
      <family val="2"/>
    </font>
    <font>
      <b/>
      <sz val="9"/>
      <name val="Arial Narrow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404">
    <xf numFmtId="0" fontId="0" fillId="0" borderId="0" xfId="0"/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9" fontId="0" fillId="0" borderId="11" xfId="1" applyFont="1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5" fillId="0" borderId="0" xfId="0" applyFont="1"/>
    <xf numFmtId="0" fontId="2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10" xfId="0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0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3" xfId="1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164" fontId="30" fillId="2" borderId="21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9" fontId="17" fillId="2" borderId="40" xfId="0" applyNumberFormat="1" applyFont="1" applyFill="1" applyBorder="1" applyAlignment="1">
      <alignment vertical="center" wrapText="1"/>
    </xf>
    <xf numFmtId="9" fontId="17" fillId="2" borderId="25" xfId="0" applyNumberFormat="1" applyFont="1" applyFill="1" applyBorder="1" applyAlignment="1">
      <alignment vertical="center" wrapText="1"/>
    </xf>
    <xf numFmtId="0" fontId="40" fillId="2" borderId="7" xfId="2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0" fillId="2" borderId="2" xfId="2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9" fontId="0" fillId="0" borderId="11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caflavius@uoradea.ro" TargetMode="External"/><Relationship Id="rId2" Type="http://schemas.openxmlformats.org/officeDocument/2006/relationships/hyperlink" Target="mailto:rectorat@uoradea.ro" TargetMode="External"/><Relationship Id="rId1" Type="http://schemas.openxmlformats.org/officeDocument/2006/relationships/hyperlink" Target="http://www.uoradea.ro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8649-0C04-442C-A53E-5AE4AC7DACC7}">
  <sheetPr>
    <pageSetUpPr fitToPage="1"/>
  </sheetPr>
  <dimension ref="A1:DR329"/>
  <sheetViews>
    <sheetView tabSelected="1" workbookViewId="0">
      <selection activeCell="J20" sqref="J20"/>
    </sheetView>
  </sheetViews>
  <sheetFormatPr defaultRowHeight="15" x14ac:dyDescent="0.25"/>
  <cols>
    <col min="1" max="1" width="14.42578125" customWidth="1"/>
    <col min="2" max="2" width="12" customWidth="1"/>
    <col min="4" max="4" width="13" customWidth="1"/>
    <col min="6" max="6" width="13.7109375" customWidth="1"/>
    <col min="7" max="7" width="15.28515625" customWidth="1"/>
    <col min="8" max="8" width="30.5703125" customWidth="1"/>
    <col min="9" max="122" width="9.28515625" style="121"/>
  </cols>
  <sheetData>
    <row r="1" spans="1:122" ht="87" customHeight="1" thickBot="1" x14ac:dyDescent="0.3">
      <c r="A1" s="162" t="s">
        <v>263</v>
      </c>
      <c r="B1" s="163"/>
      <c r="C1" s="163"/>
      <c r="D1" s="163"/>
      <c r="E1" s="163"/>
      <c r="F1" s="163"/>
      <c r="G1" s="163"/>
      <c r="H1" s="164"/>
    </row>
    <row r="2" spans="1:122" ht="30.75" customHeight="1" thickBot="1" x14ac:dyDescent="0.3">
      <c r="A2" s="183" t="s">
        <v>0</v>
      </c>
      <c r="B2" s="184"/>
      <c r="C2" s="179" t="s">
        <v>348</v>
      </c>
      <c r="D2" s="175"/>
      <c r="E2" s="175"/>
      <c r="F2" s="175"/>
      <c r="G2" s="175"/>
      <c r="H2" s="176"/>
    </row>
    <row r="3" spans="1:122" ht="17.25" thickBot="1" x14ac:dyDescent="0.3">
      <c r="A3" s="183" t="s">
        <v>2</v>
      </c>
      <c r="B3" s="184"/>
      <c r="C3" s="169" t="s">
        <v>349</v>
      </c>
      <c r="D3" s="170"/>
      <c r="E3" s="170"/>
      <c r="F3" s="170"/>
      <c r="G3" s="170"/>
      <c r="H3" s="171"/>
    </row>
    <row r="4" spans="1:122" ht="17.25" thickBot="1" x14ac:dyDescent="0.3">
      <c r="A4" s="183" t="s">
        <v>3</v>
      </c>
      <c r="B4" s="184"/>
      <c r="C4" s="169">
        <v>4287939</v>
      </c>
      <c r="D4" s="170"/>
      <c r="E4" s="170"/>
      <c r="F4" s="170"/>
      <c r="G4" s="170"/>
      <c r="H4" s="171"/>
    </row>
    <row r="5" spans="1:122" ht="17.25" thickBot="1" x14ac:dyDescent="0.3">
      <c r="A5" s="137" t="s">
        <v>4</v>
      </c>
      <c r="B5" s="179">
        <v>259408105</v>
      </c>
      <c r="C5" s="176"/>
      <c r="D5" s="2" t="s">
        <v>5</v>
      </c>
      <c r="E5" s="180" t="s">
        <v>350</v>
      </c>
      <c r="F5" s="175"/>
      <c r="G5" s="175"/>
      <c r="H5" s="176"/>
    </row>
    <row r="6" spans="1:122" ht="17.25" customHeight="1" thickBot="1" x14ac:dyDescent="0.3">
      <c r="A6" s="137" t="s">
        <v>6</v>
      </c>
      <c r="B6" s="179" t="s">
        <v>1</v>
      </c>
      <c r="C6" s="176"/>
      <c r="D6" s="2" t="s">
        <v>7</v>
      </c>
      <c r="E6" s="180" t="s">
        <v>351</v>
      </c>
      <c r="F6" s="175"/>
      <c r="G6" s="175"/>
      <c r="H6" s="176"/>
    </row>
    <row r="7" spans="1:122" ht="23.25" customHeight="1" thickBot="1" x14ac:dyDescent="0.3">
      <c r="A7" s="181" t="s">
        <v>8</v>
      </c>
      <c r="B7" s="4" t="s">
        <v>252</v>
      </c>
      <c r="C7" s="175">
        <v>8542</v>
      </c>
      <c r="D7" s="175"/>
      <c r="E7" s="175"/>
      <c r="F7" s="175"/>
      <c r="G7" s="175"/>
      <c r="H7" s="176"/>
    </row>
    <row r="8" spans="1:122" ht="32.25" customHeight="1" thickBot="1" x14ac:dyDescent="0.3">
      <c r="A8" s="182"/>
      <c r="B8" s="177" t="s">
        <v>14</v>
      </c>
      <c r="C8" s="178"/>
      <c r="D8" s="179" t="s">
        <v>352</v>
      </c>
      <c r="E8" s="175"/>
      <c r="F8" s="175"/>
      <c r="G8" s="175"/>
      <c r="H8" s="176"/>
    </row>
    <row r="9" spans="1:122" ht="15" customHeight="1" thickBot="1" x14ac:dyDescent="0.3">
      <c r="A9" s="198" t="s">
        <v>49</v>
      </c>
      <c r="B9" s="26" t="s">
        <v>53</v>
      </c>
      <c r="C9" s="159">
        <v>1</v>
      </c>
      <c r="D9" s="51" t="s">
        <v>50</v>
      </c>
      <c r="E9" s="192">
        <v>1</v>
      </c>
      <c r="F9" s="194" t="s">
        <v>52</v>
      </c>
      <c r="G9" s="195"/>
      <c r="H9" s="192" t="s">
        <v>1</v>
      </c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</row>
    <row r="10" spans="1:122" ht="25.5" customHeight="1" thickBot="1" x14ac:dyDescent="0.3">
      <c r="A10" s="199"/>
      <c r="B10" s="156" t="s">
        <v>54</v>
      </c>
      <c r="C10" s="160">
        <v>0</v>
      </c>
      <c r="D10" s="108" t="s">
        <v>51</v>
      </c>
      <c r="E10" s="193"/>
      <c r="F10" s="196"/>
      <c r="G10" s="197"/>
      <c r="H10" s="193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ht="25.5" customHeight="1" thickBot="1" x14ac:dyDescent="0.3">
      <c r="A11" s="188" t="s">
        <v>9</v>
      </c>
      <c r="B11" s="188"/>
      <c r="C11" s="188"/>
      <c r="D11" s="189"/>
      <c r="E11" s="185" t="s">
        <v>262</v>
      </c>
      <c r="F11" s="186"/>
      <c r="G11" s="187"/>
      <c r="H11" s="38" t="s">
        <v>355</v>
      </c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</row>
    <row r="12" spans="1:122" ht="28.5" customHeight="1" thickBot="1" x14ac:dyDescent="0.3">
      <c r="A12" s="190"/>
      <c r="B12" s="190"/>
      <c r="C12" s="190"/>
      <c r="D12" s="191"/>
      <c r="E12" s="165" t="s">
        <v>10</v>
      </c>
      <c r="F12" s="165"/>
      <c r="G12" s="166"/>
      <c r="H12" s="7" t="s">
        <v>1</v>
      </c>
    </row>
    <row r="13" spans="1:122" ht="33.75" thickBot="1" x14ac:dyDescent="0.3">
      <c r="A13" s="137" t="s">
        <v>11</v>
      </c>
      <c r="B13" s="169" t="s">
        <v>353</v>
      </c>
      <c r="C13" s="170"/>
      <c r="D13" s="170"/>
      <c r="E13" s="171"/>
      <c r="F13" s="167" t="s">
        <v>7</v>
      </c>
      <c r="G13" s="168"/>
      <c r="H13" s="161" t="s">
        <v>356</v>
      </c>
    </row>
    <row r="14" spans="1:122" ht="33.75" customHeight="1" thickBot="1" x14ac:dyDescent="0.3">
      <c r="A14" s="137" t="s">
        <v>12</v>
      </c>
      <c r="B14" s="172" t="s">
        <v>354</v>
      </c>
      <c r="C14" s="173"/>
      <c r="D14" s="173"/>
      <c r="E14" s="174"/>
      <c r="F14" s="167" t="s">
        <v>13</v>
      </c>
      <c r="G14" s="168"/>
      <c r="H14" s="126" t="s">
        <v>357</v>
      </c>
    </row>
    <row r="15" spans="1:122" s="121" customFormat="1" x14ac:dyDescent="0.25"/>
    <row r="16" spans="1:122" s="121" customFormat="1" x14ac:dyDescent="0.25"/>
    <row r="17" s="121" customFormat="1" x14ac:dyDescent="0.25"/>
    <row r="18" s="121" customFormat="1" x14ac:dyDescent="0.25"/>
    <row r="19" s="121" customFormat="1" x14ac:dyDescent="0.25"/>
    <row r="20" s="121" customFormat="1" x14ac:dyDescent="0.25"/>
    <row r="21" s="121" customFormat="1" x14ac:dyDescent="0.25"/>
    <row r="22" s="121" customFormat="1" x14ac:dyDescent="0.25"/>
    <row r="23" s="121" customFormat="1" x14ac:dyDescent="0.25"/>
    <row r="24" s="121" customFormat="1" x14ac:dyDescent="0.25"/>
    <row r="25" s="121" customFormat="1" x14ac:dyDescent="0.25"/>
    <row r="26" s="121" customFormat="1" x14ac:dyDescent="0.25"/>
    <row r="27" s="121" customFormat="1" x14ac:dyDescent="0.25"/>
    <row r="28" s="121" customFormat="1" x14ac:dyDescent="0.25"/>
    <row r="29" s="121" customFormat="1" x14ac:dyDescent="0.25"/>
    <row r="30" s="121" customFormat="1" x14ac:dyDescent="0.25"/>
    <row r="31" s="121" customFormat="1" x14ac:dyDescent="0.25"/>
    <row r="32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  <row r="283" s="121" customFormat="1" x14ac:dyDescent="0.25"/>
    <row r="284" s="121" customFormat="1" x14ac:dyDescent="0.25"/>
    <row r="285" s="121" customFormat="1" x14ac:dyDescent="0.25"/>
    <row r="286" s="121" customFormat="1" x14ac:dyDescent="0.25"/>
    <row r="287" s="121" customFormat="1" x14ac:dyDescent="0.25"/>
    <row r="288" s="121" customFormat="1" x14ac:dyDescent="0.25"/>
    <row r="289" s="121" customFormat="1" x14ac:dyDescent="0.25"/>
    <row r="290" s="121" customFormat="1" x14ac:dyDescent="0.25"/>
    <row r="291" s="121" customFormat="1" x14ac:dyDescent="0.25"/>
    <row r="292" s="121" customFormat="1" x14ac:dyDescent="0.25"/>
    <row r="293" s="121" customFormat="1" x14ac:dyDescent="0.25"/>
    <row r="294" s="121" customFormat="1" x14ac:dyDescent="0.25"/>
    <row r="295" s="121" customFormat="1" x14ac:dyDescent="0.25"/>
    <row r="296" s="121" customFormat="1" x14ac:dyDescent="0.25"/>
    <row r="297" s="121" customFormat="1" x14ac:dyDescent="0.25"/>
    <row r="298" s="121" customFormat="1" x14ac:dyDescent="0.25"/>
    <row r="299" s="121" customFormat="1" x14ac:dyDescent="0.25"/>
    <row r="300" s="121" customFormat="1" x14ac:dyDescent="0.25"/>
    <row r="301" s="121" customFormat="1" x14ac:dyDescent="0.25"/>
    <row r="302" s="121" customFormat="1" x14ac:dyDescent="0.25"/>
    <row r="303" s="121" customFormat="1" x14ac:dyDescent="0.25"/>
    <row r="304" s="121" customFormat="1" x14ac:dyDescent="0.25"/>
    <row r="305" s="121" customFormat="1" x14ac:dyDescent="0.25"/>
    <row r="306" s="121" customFormat="1" x14ac:dyDescent="0.25"/>
    <row r="307" s="121" customFormat="1" x14ac:dyDescent="0.25"/>
    <row r="308" s="121" customFormat="1" x14ac:dyDescent="0.25"/>
    <row r="309" s="121" customFormat="1" x14ac:dyDescent="0.25"/>
    <row r="310" s="121" customFormat="1" x14ac:dyDescent="0.25"/>
    <row r="311" s="121" customFormat="1" x14ac:dyDescent="0.25"/>
    <row r="312" s="121" customFormat="1" x14ac:dyDescent="0.25"/>
    <row r="313" s="121" customFormat="1" x14ac:dyDescent="0.25"/>
    <row r="314" s="121" customFormat="1" x14ac:dyDescent="0.25"/>
    <row r="315" s="121" customFormat="1" x14ac:dyDescent="0.25"/>
    <row r="316" s="121" customFormat="1" x14ac:dyDescent="0.25"/>
    <row r="317" s="121" customFormat="1" x14ac:dyDescent="0.25"/>
    <row r="318" s="121" customFormat="1" x14ac:dyDescent="0.25"/>
    <row r="319" s="121" customFormat="1" x14ac:dyDescent="0.25"/>
    <row r="320" s="121" customFormat="1" x14ac:dyDescent="0.25"/>
    <row r="321" s="121" customFormat="1" x14ac:dyDescent="0.25"/>
    <row r="322" s="121" customFormat="1" x14ac:dyDescent="0.25"/>
    <row r="323" s="121" customFormat="1" x14ac:dyDescent="0.25"/>
    <row r="324" s="121" customFormat="1" x14ac:dyDescent="0.25"/>
    <row r="325" s="121" customFormat="1" x14ac:dyDescent="0.25"/>
    <row r="326" s="121" customFormat="1" x14ac:dyDescent="0.25"/>
    <row r="327" s="121" customFormat="1" x14ac:dyDescent="0.25"/>
    <row r="328" s="121" customFormat="1" x14ac:dyDescent="0.25"/>
    <row r="329" s="121" customFormat="1" x14ac:dyDescent="0.25"/>
  </sheetData>
  <mergeCells count="26">
    <mergeCell ref="A3:B3"/>
    <mergeCell ref="C3:H3"/>
    <mergeCell ref="A4:B4"/>
    <mergeCell ref="C4:H4"/>
    <mergeCell ref="E11:G11"/>
    <mergeCell ref="A11:D12"/>
    <mergeCell ref="H9:H10"/>
    <mergeCell ref="E9:E10"/>
    <mergeCell ref="F9:G10"/>
    <mergeCell ref="A9:A10"/>
    <mergeCell ref="A1:H1"/>
    <mergeCell ref="E12:G12"/>
    <mergeCell ref="F13:G13"/>
    <mergeCell ref="F14:G14"/>
    <mergeCell ref="B13:E13"/>
    <mergeCell ref="B14:E14"/>
    <mergeCell ref="C7:H7"/>
    <mergeCell ref="B8:C8"/>
    <mergeCell ref="D8:H8"/>
    <mergeCell ref="B5:C5"/>
    <mergeCell ref="E5:H5"/>
    <mergeCell ref="B6:C6"/>
    <mergeCell ref="E6:H6"/>
    <mergeCell ref="A7:A8"/>
    <mergeCell ref="A2:B2"/>
    <mergeCell ref="C2:H2"/>
  </mergeCells>
  <hyperlinks>
    <hyperlink ref="E5" r:id="rId1" xr:uid="{900B753B-DA72-4F82-84E4-B16DEB6FD1E9}"/>
    <hyperlink ref="E6" r:id="rId2" xr:uid="{62AED86A-6284-4EE7-BD8E-DA5C9599F438}"/>
    <hyperlink ref="H13" r:id="rId3" xr:uid="{A12267A4-4F25-4A8C-91C6-A3958BEE3156}"/>
  </hyperlinks>
  <pageMargins left="0.7" right="0.7" top="0.75" bottom="0.75" header="0.3" footer="0.3"/>
  <pageSetup paperSize="9" scale="1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F33E-6540-497E-ABE6-6FF054955D9A}">
  <sheetPr>
    <pageSetUpPr fitToPage="1"/>
  </sheetPr>
  <dimension ref="A1:BB532"/>
  <sheetViews>
    <sheetView workbookViewId="0">
      <selection activeCell="L13" sqref="L13"/>
    </sheetView>
  </sheetViews>
  <sheetFormatPr defaultRowHeight="15" x14ac:dyDescent="0.25"/>
  <cols>
    <col min="1" max="1" width="7.28515625" customWidth="1"/>
    <col min="2" max="2" width="53.7109375" customWidth="1"/>
    <col min="3" max="4" width="12.42578125" customWidth="1"/>
    <col min="5" max="5" width="12" customWidth="1"/>
    <col min="6" max="6" width="12.7109375" customWidth="1"/>
    <col min="7" max="7" width="15.7109375" customWidth="1"/>
    <col min="8" max="9" width="16.28515625" style="121" customWidth="1"/>
    <col min="10" max="10" width="18.42578125" style="121" customWidth="1"/>
    <col min="11" max="54" width="9.28515625" style="121"/>
  </cols>
  <sheetData>
    <row r="1" spans="1:10" ht="33.75" customHeight="1" thickBot="1" x14ac:dyDescent="0.3">
      <c r="A1" s="162" t="s">
        <v>193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25.5" customHeight="1" thickBot="1" x14ac:dyDescent="0.3">
      <c r="A2" s="323" t="s">
        <v>194</v>
      </c>
      <c r="B2" s="398"/>
      <c r="C2" s="333">
        <v>2020</v>
      </c>
      <c r="D2" s="299"/>
      <c r="E2" s="299"/>
      <c r="F2" s="299"/>
      <c r="G2" s="299"/>
      <c r="H2" s="299"/>
      <c r="I2" s="299"/>
      <c r="J2" s="300"/>
    </row>
    <row r="3" spans="1:10" ht="25.5" customHeight="1" thickBot="1" x14ac:dyDescent="0.3">
      <c r="A3" s="389" t="s">
        <v>195</v>
      </c>
      <c r="B3" s="390"/>
      <c r="C3" s="333" t="s">
        <v>322</v>
      </c>
      <c r="D3" s="299"/>
      <c r="E3" s="299"/>
      <c r="F3" s="299"/>
      <c r="G3" s="299"/>
      <c r="H3" s="299"/>
      <c r="I3" s="299"/>
      <c r="J3" s="300"/>
    </row>
    <row r="4" spans="1:10" ht="32.25" customHeight="1" thickBot="1" x14ac:dyDescent="0.3">
      <c r="A4" s="389" t="s">
        <v>39</v>
      </c>
      <c r="B4" s="390"/>
      <c r="C4" s="333" t="s">
        <v>38</v>
      </c>
      <c r="D4" s="299"/>
      <c r="E4" s="299"/>
      <c r="F4" s="299"/>
      <c r="G4" s="299"/>
      <c r="H4" s="299"/>
      <c r="I4" s="299"/>
      <c r="J4" s="300"/>
    </row>
    <row r="5" spans="1:10" ht="27.75" customHeight="1" thickBot="1" x14ac:dyDescent="0.3">
      <c r="A5" s="389" t="s">
        <v>196</v>
      </c>
      <c r="B5" s="390"/>
      <c r="C5" s="333" t="s">
        <v>38</v>
      </c>
      <c r="D5" s="299"/>
      <c r="E5" s="299"/>
      <c r="F5" s="299"/>
      <c r="G5" s="299"/>
      <c r="H5" s="299"/>
      <c r="I5" s="299"/>
      <c r="J5" s="300"/>
    </row>
    <row r="6" spans="1:10" ht="21.75" customHeight="1" thickBot="1" x14ac:dyDescent="0.3">
      <c r="A6" s="351" t="s">
        <v>197</v>
      </c>
      <c r="B6" s="352"/>
      <c r="C6" s="352"/>
      <c r="D6" s="352"/>
      <c r="E6" s="352"/>
      <c r="F6" s="352"/>
      <c r="G6" s="352"/>
      <c r="H6" s="352"/>
      <c r="I6" s="352"/>
      <c r="J6" s="353"/>
    </row>
    <row r="7" spans="1:10" ht="30" customHeight="1" thickBot="1" x14ac:dyDescent="0.3">
      <c r="A7" s="391" t="s">
        <v>198</v>
      </c>
      <c r="B7" s="391" t="s">
        <v>199</v>
      </c>
      <c r="C7" s="290" t="s">
        <v>200</v>
      </c>
      <c r="D7" s="292"/>
      <c r="E7" s="290" t="s">
        <v>41</v>
      </c>
      <c r="F7" s="292"/>
      <c r="G7" s="382" t="s">
        <v>247</v>
      </c>
      <c r="H7" s="383"/>
      <c r="I7" s="393" t="s">
        <v>249</v>
      </c>
      <c r="J7" s="394"/>
    </row>
    <row r="8" spans="1:10" ht="15.75" thickBot="1" x14ac:dyDescent="0.3">
      <c r="A8" s="392"/>
      <c r="B8" s="392"/>
      <c r="C8" s="12" t="s">
        <v>42</v>
      </c>
      <c r="D8" s="12" t="s">
        <v>43</v>
      </c>
      <c r="E8" s="12" t="s">
        <v>42</v>
      </c>
      <c r="F8" s="12" t="s">
        <v>43</v>
      </c>
      <c r="G8" s="12" t="s">
        <v>42</v>
      </c>
      <c r="H8" s="12" t="s">
        <v>43</v>
      </c>
      <c r="I8" s="12" t="s">
        <v>42</v>
      </c>
      <c r="J8" s="12" t="s">
        <v>43</v>
      </c>
    </row>
    <row r="9" spans="1:10" ht="15.75" thickBot="1" x14ac:dyDescent="0.3">
      <c r="A9" s="33">
        <v>1</v>
      </c>
      <c r="B9" s="83" t="s">
        <v>323</v>
      </c>
      <c r="C9" s="54">
        <v>4113.8</v>
      </c>
      <c r="D9" s="54">
        <v>0</v>
      </c>
      <c r="E9" s="54">
        <v>362.5</v>
      </c>
      <c r="F9" s="54">
        <v>0</v>
      </c>
      <c r="G9" s="38">
        <v>0.40600000000000003</v>
      </c>
      <c r="H9" s="90">
        <v>0</v>
      </c>
      <c r="I9" s="153">
        <f>C9*1000/E9/11.63</f>
        <v>975.78794437690863</v>
      </c>
      <c r="J9" s="153" t="e">
        <f>D9*1000/F9/11.63</f>
        <v>#DIV/0!</v>
      </c>
    </row>
    <row r="10" spans="1:10" ht="15.75" thickBot="1" x14ac:dyDescent="0.3">
      <c r="A10" s="33">
        <v>2</v>
      </c>
      <c r="B10" s="83" t="s">
        <v>1</v>
      </c>
      <c r="C10" s="54">
        <v>0</v>
      </c>
      <c r="D10" s="54">
        <v>0</v>
      </c>
      <c r="E10" s="54">
        <v>0</v>
      </c>
      <c r="F10" s="54">
        <v>0</v>
      </c>
      <c r="G10" s="38">
        <v>0</v>
      </c>
      <c r="H10" s="90">
        <v>0</v>
      </c>
      <c r="I10" s="153" t="e">
        <f t="shared" ref="I10:I23" si="0">C10*1000/E10/11.63</f>
        <v>#DIV/0!</v>
      </c>
      <c r="J10" s="153" t="e">
        <f t="shared" ref="J10:J23" si="1">D10*1000/F10/11.63</f>
        <v>#DIV/0!</v>
      </c>
    </row>
    <row r="11" spans="1:10" ht="15.75" thickBot="1" x14ac:dyDescent="0.3">
      <c r="A11" s="33">
        <v>3</v>
      </c>
      <c r="B11" s="83" t="s">
        <v>1</v>
      </c>
      <c r="C11" s="54">
        <v>0</v>
      </c>
      <c r="D11" s="54">
        <v>0</v>
      </c>
      <c r="E11" s="54">
        <v>0</v>
      </c>
      <c r="F11" s="54">
        <v>0</v>
      </c>
      <c r="G11" s="38">
        <v>0</v>
      </c>
      <c r="H11" s="90">
        <v>0</v>
      </c>
      <c r="I11" s="153" t="e">
        <f t="shared" si="0"/>
        <v>#DIV/0!</v>
      </c>
      <c r="J11" s="153" t="e">
        <f t="shared" si="1"/>
        <v>#DIV/0!</v>
      </c>
    </row>
    <row r="12" spans="1:10" ht="15.75" thickBot="1" x14ac:dyDescent="0.3">
      <c r="A12" s="33">
        <v>4</v>
      </c>
      <c r="B12" s="83" t="s">
        <v>1</v>
      </c>
      <c r="C12" s="54">
        <v>0</v>
      </c>
      <c r="D12" s="54">
        <v>0</v>
      </c>
      <c r="E12" s="54">
        <v>0</v>
      </c>
      <c r="F12" s="54">
        <v>0</v>
      </c>
      <c r="G12" s="38">
        <v>0</v>
      </c>
      <c r="H12" s="90">
        <v>0</v>
      </c>
      <c r="I12" s="153" t="e">
        <f t="shared" si="0"/>
        <v>#DIV/0!</v>
      </c>
      <c r="J12" s="153" t="e">
        <f t="shared" si="1"/>
        <v>#DIV/0!</v>
      </c>
    </row>
    <row r="13" spans="1:10" ht="15.75" thickBot="1" x14ac:dyDescent="0.3">
      <c r="A13" s="33">
        <v>5</v>
      </c>
      <c r="B13" s="83" t="s">
        <v>1</v>
      </c>
      <c r="C13" s="54">
        <v>0</v>
      </c>
      <c r="D13" s="54">
        <v>0</v>
      </c>
      <c r="E13" s="54">
        <v>0</v>
      </c>
      <c r="F13" s="54">
        <v>0</v>
      </c>
      <c r="G13" s="38">
        <v>0</v>
      </c>
      <c r="H13" s="90">
        <v>0</v>
      </c>
      <c r="I13" s="153" t="e">
        <f t="shared" si="0"/>
        <v>#DIV/0!</v>
      </c>
      <c r="J13" s="153" t="e">
        <f t="shared" si="1"/>
        <v>#DIV/0!</v>
      </c>
    </row>
    <row r="14" spans="1:10" ht="15.75" thickBot="1" x14ac:dyDescent="0.3">
      <c r="A14" s="33">
        <v>6</v>
      </c>
      <c r="B14" s="83" t="s">
        <v>1</v>
      </c>
      <c r="C14" s="54">
        <v>0</v>
      </c>
      <c r="D14" s="54">
        <v>0</v>
      </c>
      <c r="E14" s="54">
        <v>0</v>
      </c>
      <c r="F14" s="54">
        <v>0</v>
      </c>
      <c r="G14" s="38">
        <v>0</v>
      </c>
      <c r="H14" s="90">
        <v>0</v>
      </c>
      <c r="I14" s="153" t="e">
        <f t="shared" si="0"/>
        <v>#DIV/0!</v>
      </c>
      <c r="J14" s="153" t="e">
        <f t="shared" si="1"/>
        <v>#DIV/0!</v>
      </c>
    </row>
    <row r="15" spans="1:10" ht="15.75" thickBot="1" x14ac:dyDescent="0.3">
      <c r="A15" s="33">
        <v>7</v>
      </c>
      <c r="B15" s="83" t="s">
        <v>1</v>
      </c>
      <c r="C15" s="54">
        <v>0</v>
      </c>
      <c r="D15" s="54">
        <v>0</v>
      </c>
      <c r="E15" s="54">
        <v>0</v>
      </c>
      <c r="F15" s="54">
        <v>0</v>
      </c>
      <c r="G15" s="38">
        <v>0</v>
      </c>
      <c r="H15" s="90">
        <v>0</v>
      </c>
      <c r="I15" s="153" t="e">
        <f t="shared" si="0"/>
        <v>#DIV/0!</v>
      </c>
      <c r="J15" s="153" t="e">
        <f t="shared" si="1"/>
        <v>#DIV/0!</v>
      </c>
    </row>
    <row r="16" spans="1:10" ht="15.75" thickBot="1" x14ac:dyDescent="0.3">
      <c r="A16" s="33">
        <v>8</v>
      </c>
      <c r="B16" s="83" t="s">
        <v>1</v>
      </c>
      <c r="C16" s="54">
        <v>0</v>
      </c>
      <c r="D16" s="54">
        <v>0</v>
      </c>
      <c r="E16" s="54">
        <v>0</v>
      </c>
      <c r="F16" s="54">
        <v>0</v>
      </c>
      <c r="G16" s="38">
        <v>0</v>
      </c>
      <c r="H16" s="90">
        <v>0</v>
      </c>
      <c r="I16" s="153" t="e">
        <f t="shared" si="0"/>
        <v>#DIV/0!</v>
      </c>
      <c r="J16" s="153" t="e">
        <f t="shared" si="1"/>
        <v>#DIV/0!</v>
      </c>
    </row>
    <row r="17" spans="1:10" ht="15.75" thickBot="1" x14ac:dyDescent="0.3">
      <c r="A17" s="33">
        <v>9</v>
      </c>
      <c r="B17" s="83" t="s">
        <v>1</v>
      </c>
      <c r="C17" s="54">
        <v>0</v>
      </c>
      <c r="D17" s="54">
        <v>0</v>
      </c>
      <c r="E17" s="54">
        <v>0</v>
      </c>
      <c r="F17" s="54">
        <v>0</v>
      </c>
      <c r="G17" s="38">
        <v>0</v>
      </c>
      <c r="H17" s="90">
        <v>0</v>
      </c>
      <c r="I17" s="153" t="e">
        <f t="shared" si="0"/>
        <v>#DIV/0!</v>
      </c>
      <c r="J17" s="153" t="e">
        <f t="shared" si="1"/>
        <v>#DIV/0!</v>
      </c>
    </row>
    <row r="18" spans="1:10" ht="15.75" thickBot="1" x14ac:dyDescent="0.3">
      <c r="A18" s="33">
        <v>10</v>
      </c>
      <c r="B18" s="83" t="s">
        <v>1</v>
      </c>
      <c r="C18" s="54">
        <v>0</v>
      </c>
      <c r="D18" s="54">
        <v>0</v>
      </c>
      <c r="E18" s="54">
        <v>0</v>
      </c>
      <c r="F18" s="54">
        <v>0</v>
      </c>
      <c r="G18" s="38">
        <v>0</v>
      </c>
      <c r="H18" s="90">
        <v>0</v>
      </c>
      <c r="I18" s="153" t="e">
        <f t="shared" si="0"/>
        <v>#DIV/0!</v>
      </c>
      <c r="J18" s="153" t="e">
        <f t="shared" si="1"/>
        <v>#DIV/0!</v>
      </c>
    </row>
    <row r="19" spans="1:10" ht="15.75" thickBot="1" x14ac:dyDescent="0.3">
      <c r="A19" s="33">
        <v>11</v>
      </c>
      <c r="B19" s="83" t="s">
        <v>1</v>
      </c>
      <c r="C19" s="54">
        <v>0</v>
      </c>
      <c r="D19" s="54">
        <v>0</v>
      </c>
      <c r="E19" s="54">
        <v>0</v>
      </c>
      <c r="F19" s="54">
        <v>0</v>
      </c>
      <c r="G19" s="38">
        <v>0</v>
      </c>
      <c r="H19" s="90">
        <v>0</v>
      </c>
      <c r="I19" s="153" t="e">
        <f t="shared" si="0"/>
        <v>#DIV/0!</v>
      </c>
      <c r="J19" s="153" t="e">
        <f t="shared" si="1"/>
        <v>#DIV/0!</v>
      </c>
    </row>
    <row r="20" spans="1:10" ht="15.75" thickBot="1" x14ac:dyDescent="0.3">
      <c r="A20" s="33">
        <v>12</v>
      </c>
      <c r="B20" s="83" t="s">
        <v>1</v>
      </c>
      <c r="C20" s="54">
        <v>0</v>
      </c>
      <c r="D20" s="54">
        <v>0</v>
      </c>
      <c r="E20" s="54">
        <v>0</v>
      </c>
      <c r="F20" s="54">
        <v>0</v>
      </c>
      <c r="G20" s="38">
        <v>0</v>
      </c>
      <c r="H20" s="90">
        <v>0</v>
      </c>
      <c r="I20" s="153" t="e">
        <f t="shared" si="0"/>
        <v>#DIV/0!</v>
      </c>
      <c r="J20" s="153" t="e">
        <f t="shared" si="1"/>
        <v>#DIV/0!</v>
      </c>
    </row>
    <row r="21" spans="1:10" ht="15.75" thickBot="1" x14ac:dyDescent="0.3">
      <c r="A21" s="33">
        <v>13</v>
      </c>
      <c r="B21" s="83" t="s">
        <v>1</v>
      </c>
      <c r="C21" s="54">
        <v>0</v>
      </c>
      <c r="D21" s="54">
        <v>0</v>
      </c>
      <c r="E21" s="54">
        <v>0</v>
      </c>
      <c r="F21" s="54">
        <v>0</v>
      </c>
      <c r="G21" s="38">
        <v>0</v>
      </c>
      <c r="H21" s="90">
        <v>0</v>
      </c>
      <c r="I21" s="153" t="e">
        <f t="shared" si="0"/>
        <v>#DIV/0!</v>
      </c>
      <c r="J21" s="153" t="e">
        <f t="shared" si="1"/>
        <v>#DIV/0!</v>
      </c>
    </row>
    <row r="22" spans="1:10" ht="15.75" thickBot="1" x14ac:dyDescent="0.3">
      <c r="A22" s="33">
        <v>14</v>
      </c>
      <c r="B22" s="83" t="s">
        <v>1</v>
      </c>
      <c r="C22" s="54">
        <v>0</v>
      </c>
      <c r="D22" s="54">
        <v>0</v>
      </c>
      <c r="E22" s="54">
        <v>0</v>
      </c>
      <c r="F22" s="54">
        <v>0</v>
      </c>
      <c r="G22" s="38">
        <v>0</v>
      </c>
      <c r="H22" s="90">
        <v>0</v>
      </c>
      <c r="I22" s="153" t="e">
        <f>C22*1000/E22/11.63</f>
        <v>#DIV/0!</v>
      </c>
      <c r="J22" s="153" t="e">
        <f t="shared" si="1"/>
        <v>#DIV/0!</v>
      </c>
    </row>
    <row r="23" spans="1:10" ht="15.75" thickBot="1" x14ac:dyDescent="0.3">
      <c r="A23" s="33">
        <v>15</v>
      </c>
      <c r="B23" s="83" t="s">
        <v>1</v>
      </c>
      <c r="C23" s="54">
        <v>0</v>
      </c>
      <c r="D23" s="54">
        <v>0</v>
      </c>
      <c r="E23" s="54">
        <v>0</v>
      </c>
      <c r="F23" s="54">
        <v>0</v>
      </c>
      <c r="G23" s="38">
        <v>0</v>
      </c>
      <c r="H23" s="90">
        <v>0</v>
      </c>
      <c r="I23" s="153" t="e">
        <f t="shared" si="0"/>
        <v>#DIV/0!</v>
      </c>
      <c r="J23" s="153" t="e">
        <f t="shared" si="1"/>
        <v>#DIV/0!</v>
      </c>
    </row>
    <row r="24" spans="1:10" ht="19.5" thickBot="1" x14ac:dyDescent="0.3">
      <c r="A24" s="384" t="s">
        <v>45</v>
      </c>
      <c r="B24" s="385"/>
      <c r="C24" s="84">
        <f>SUM(C9:C23)</f>
        <v>4113.8</v>
      </c>
      <c r="D24" s="84">
        <f t="shared" ref="D24:H24" si="2">SUM(D9:D23)</f>
        <v>0</v>
      </c>
      <c r="E24" s="84">
        <f t="shared" si="2"/>
        <v>362.5</v>
      </c>
      <c r="F24" s="84">
        <f t="shared" si="2"/>
        <v>0</v>
      </c>
      <c r="G24" s="84">
        <f t="shared" si="2"/>
        <v>0.40600000000000003</v>
      </c>
      <c r="H24" s="84">
        <f t="shared" si="2"/>
        <v>0</v>
      </c>
      <c r="I24" s="154" t="e">
        <f>AVERAGE(I9:I23)</f>
        <v>#DIV/0!</v>
      </c>
      <c r="J24" s="154" t="e">
        <f>AVERAGE(J9:J23)</f>
        <v>#DIV/0!</v>
      </c>
    </row>
    <row r="25" spans="1:10" ht="25.5" customHeight="1" thickBot="1" x14ac:dyDescent="0.3">
      <c r="A25" s="386" t="s">
        <v>244</v>
      </c>
      <c r="B25" s="387"/>
      <c r="C25" s="387"/>
      <c r="D25" s="388"/>
      <c r="E25" s="18">
        <f>E24/'Date anuale'!G3</f>
        <v>0.27121183810210359</v>
      </c>
      <c r="F25" s="85">
        <f>F24/'Date anuale'!G3</f>
        <v>0</v>
      </c>
      <c r="G25" s="395"/>
      <c r="H25" s="396"/>
      <c r="I25" s="396"/>
      <c r="J25" s="397"/>
    </row>
    <row r="26" spans="1:10" s="121" customFormat="1" x14ac:dyDescent="0.25"/>
    <row r="27" spans="1:10" s="121" customFormat="1" x14ac:dyDescent="0.25"/>
    <row r="28" spans="1:10" s="121" customFormat="1" x14ac:dyDescent="0.25"/>
    <row r="29" spans="1:10" s="121" customFormat="1" x14ac:dyDescent="0.25"/>
    <row r="30" spans="1:10" s="121" customFormat="1" x14ac:dyDescent="0.25"/>
    <row r="31" spans="1:10" s="121" customFormat="1" x14ac:dyDescent="0.25"/>
    <row r="32" spans="1:10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  <row r="283" s="121" customFormat="1" x14ac:dyDescent="0.25"/>
    <row r="284" s="121" customFormat="1" x14ac:dyDescent="0.25"/>
    <row r="285" s="121" customFormat="1" x14ac:dyDescent="0.25"/>
    <row r="286" s="121" customFormat="1" x14ac:dyDescent="0.25"/>
    <row r="287" s="121" customFormat="1" x14ac:dyDescent="0.25"/>
    <row r="288" s="121" customFormat="1" x14ac:dyDescent="0.25"/>
    <row r="289" s="121" customFormat="1" x14ac:dyDescent="0.25"/>
    <row r="290" s="121" customFormat="1" x14ac:dyDescent="0.25"/>
    <row r="291" s="121" customFormat="1" x14ac:dyDescent="0.25"/>
    <row r="292" s="121" customFormat="1" x14ac:dyDescent="0.25"/>
    <row r="293" s="121" customFormat="1" x14ac:dyDescent="0.25"/>
    <row r="294" s="121" customFormat="1" x14ac:dyDescent="0.25"/>
    <row r="295" s="121" customFormat="1" x14ac:dyDescent="0.25"/>
    <row r="296" s="121" customFormat="1" x14ac:dyDescent="0.25"/>
    <row r="297" s="121" customFormat="1" x14ac:dyDescent="0.25"/>
    <row r="298" s="121" customFormat="1" x14ac:dyDescent="0.25"/>
    <row r="299" s="121" customFormat="1" x14ac:dyDescent="0.25"/>
    <row r="300" s="121" customFormat="1" x14ac:dyDescent="0.25"/>
    <row r="301" s="121" customFormat="1" x14ac:dyDescent="0.25"/>
    <row r="302" s="121" customFormat="1" x14ac:dyDescent="0.25"/>
    <row r="303" s="121" customFormat="1" x14ac:dyDescent="0.25"/>
    <row r="304" s="121" customFormat="1" x14ac:dyDescent="0.25"/>
    <row r="305" s="121" customFormat="1" x14ac:dyDescent="0.25"/>
    <row r="306" s="121" customFormat="1" x14ac:dyDescent="0.25"/>
    <row r="307" s="121" customFormat="1" x14ac:dyDescent="0.25"/>
    <row r="308" s="121" customFormat="1" x14ac:dyDescent="0.25"/>
    <row r="309" s="121" customFormat="1" x14ac:dyDescent="0.25"/>
    <row r="310" s="121" customFormat="1" x14ac:dyDescent="0.25"/>
    <row r="311" s="121" customFormat="1" x14ac:dyDescent="0.25"/>
    <row r="312" s="121" customFormat="1" x14ac:dyDescent="0.25"/>
    <row r="313" s="121" customFormat="1" x14ac:dyDescent="0.25"/>
    <row r="314" s="121" customFormat="1" x14ac:dyDescent="0.25"/>
    <row r="315" s="121" customFormat="1" x14ac:dyDescent="0.25"/>
    <row r="316" s="121" customFormat="1" x14ac:dyDescent="0.25"/>
    <row r="317" s="121" customFormat="1" x14ac:dyDescent="0.25"/>
    <row r="318" s="121" customFormat="1" x14ac:dyDescent="0.25"/>
    <row r="319" s="121" customFormat="1" x14ac:dyDescent="0.25"/>
    <row r="320" s="121" customFormat="1" x14ac:dyDescent="0.25"/>
    <row r="321" s="121" customFormat="1" x14ac:dyDescent="0.25"/>
    <row r="322" s="121" customFormat="1" x14ac:dyDescent="0.25"/>
    <row r="323" s="121" customFormat="1" x14ac:dyDescent="0.25"/>
    <row r="324" s="121" customFormat="1" x14ac:dyDescent="0.25"/>
    <row r="325" s="121" customFormat="1" x14ac:dyDescent="0.25"/>
    <row r="326" s="121" customFormat="1" x14ac:dyDescent="0.25"/>
    <row r="327" s="121" customFormat="1" x14ac:dyDescent="0.25"/>
    <row r="328" s="121" customFormat="1" x14ac:dyDescent="0.25"/>
    <row r="329" s="121" customFormat="1" x14ac:dyDescent="0.25"/>
    <row r="330" s="121" customFormat="1" x14ac:dyDescent="0.25"/>
    <row r="331" s="121" customFormat="1" x14ac:dyDescent="0.25"/>
    <row r="332" s="121" customFormat="1" x14ac:dyDescent="0.25"/>
    <row r="333" s="121" customFormat="1" x14ac:dyDescent="0.25"/>
    <row r="334" s="121" customFormat="1" x14ac:dyDescent="0.25"/>
    <row r="335" s="121" customFormat="1" x14ac:dyDescent="0.25"/>
    <row r="336" s="121" customFormat="1" x14ac:dyDescent="0.25"/>
    <row r="337" s="121" customFormat="1" x14ac:dyDescent="0.25"/>
    <row r="338" s="121" customFormat="1" x14ac:dyDescent="0.25"/>
    <row r="339" s="121" customFormat="1" x14ac:dyDescent="0.25"/>
    <row r="340" s="121" customFormat="1" x14ac:dyDescent="0.25"/>
    <row r="341" s="121" customFormat="1" x14ac:dyDescent="0.25"/>
    <row r="342" s="121" customFormat="1" x14ac:dyDescent="0.25"/>
    <row r="343" s="121" customFormat="1" x14ac:dyDescent="0.25"/>
    <row r="344" s="121" customFormat="1" x14ac:dyDescent="0.25"/>
    <row r="345" s="121" customFormat="1" x14ac:dyDescent="0.25"/>
    <row r="346" s="121" customFormat="1" x14ac:dyDescent="0.25"/>
    <row r="347" s="121" customFormat="1" x14ac:dyDescent="0.25"/>
    <row r="348" s="121" customFormat="1" x14ac:dyDescent="0.25"/>
    <row r="349" s="121" customFormat="1" x14ac:dyDescent="0.25"/>
    <row r="350" s="121" customFormat="1" x14ac:dyDescent="0.25"/>
    <row r="351" s="121" customFormat="1" x14ac:dyDescent="0.25"/>
    <row r="352" s="121" customFormat="1" x14ac:dyDescent="0.25"/>
    <row r="353" s="121" customFormat="1" x14ac:dyDescent="0.25"/>
    <row r="354" s="121" customFormat="1" x14ac:dyDescent="0.25"/>
    <row r="355" s="121" customFormat="1" x14ac:dyDescent="0.25"/>
    <row r="356" s="121" customFormat="1" x14ac:dyDescent="0.25"/>
    <row r="357" s="121" customFormat="1" x14ac:dyDescent="0.25"/>
    <row r="358" s="121" customFormat="1" x14ac:dyDescent="0.25"/>
    <row r="359" s="121" customFormat="1" x14ac:dyDescent="0.25"/>
    <row r="360" s="121" customFormat="1" x14ac:dyDescent="0.25"/>
    <row r="361" s="121" customFormat="1" x14ac:dyDescent="0.25"/>
    <row r="362" s="121" customFormat="1" x14ac:dyDescent="0.25"/>
    <row r="363" s="121" customFormat="1" x14ac:dyDescent="0.25"/>
    <row r="364" s="121" customFormat="1" x14ac:dyDescent="0.25"/>
    <row r="365" s="121" customFormat="1" x14ac:dyDescent="0.25"/>
    <row r="366" s="121" customFormat="1" x14ac:dyDescent="0.25"/>
    <row r="367" s="121" customFormat="1" x14ac:dyDescent="0.25"/>
    <row r="368" s="121" customFormat="1" x14ac:dyDescent="0.25"/>
    <row r="369" s="121" customFormat="1" x14ac:dyDescent="0.25"/>
    <row r="370" s="121" customFormat="1" x14ac:dyDescent="0.25"/>
    <row r="371" s="121" customFormat="1" x14ac:dyDescent="0.25"/>
    <row r="372" s="121" customFormat="1" x14ac:dyDescent="0.25"/>
    <row r="373" s="121" customFormat="1" x14ac:dyDescent="0.25"/>
    <row r="374" s="121" customFormat="1" x14ac:dyDescent="0.25"/>
    <row r="375" s="121" customFormat="1" x14ac:dyDescent="0.25"/>
    <row r="376" s="121" customFormat="1" x14ac:dyDescent="0.25"/>
    <row r="377" s="121" customFormat="1" x14ac:dyDescent="0.25"/>
    <row r="378" s="121" customFormat="1" x14ac:dyDescent="0.25"/>
    <row r="379" s="121" customFormat="1" x14ac:dyDescent="0.25"/>
    <row r="380" s="121" customFormat="1" x14ac:dyDescent="0.25"/>
    <row r="381" s="121" customFormat="1" x14ac:dyDescent="0.25"/>
    <row r="382" s="121" customFormat="1" x14ac:dyDescent="0.25"/>
    <row r="383" s="121" customFormat="1" x14ac:dyDescent="0.25"/>
    <row r="384" s="121" customFormat="1" x14ac:dyDescent="0.25"/>
    <row r="385" s="121" customFormat="1" x14ac:dyDescent="0.25"/>
    <row r="386" s="121" customFormat="1" x14ac:dyDescent="0.25"/>
    <row r="387" s="121" customFormat="1" x14ac:dyDescent="0.25"/>
    <row r="388" s="121" customFormat="1" x14ac:dyDescent="0.25"/>
    <row r="389" s="121" customFormat="1" x14ac:dyDescent="0.25"/>
    <row r="390" s="121" customFormat="1" x14ac:dyDescent="0.25"/>
    <row r="391" s="121" customFormat="1" x14ac:dyDescent="0.25"/>
    <row r="392" s="121" customFormat="1" x14ac:dyDescent="0.25"/>
    <row r="393" s="121" customFormat="1" x14ac:dyDescent="0.25"/>
    <row r="394" s="121" customFormat="1" x14ac:dyDescent="0.25"/>
    <row r="395" s="121" customFormat="1" x14ac:dyDescent="0.25"/>
    <row r="396" s="121" customFormat="1" x14ac:dyDescent="0.25"/>
    <row r="397" s="121" customFormat="1" x14ac:dyDescent="0.25"/>
    <row r="398" s="121" customFormat="1" x14ac:dyDescent="0.25"/>
    <row r="399" s="121" customFormat="1" x14ac:dyDescent="0.25"/>
    <row r="400" s="121" customFormat="1" x14ac:dyDescent="0.25"/>
    <row r="401" s="121" customFormat="1" x14ac:dyDescent="0.25"/>
    <row r="402" s="121" customFormat="1" x14ac:dyDescent="0.25"/>
    <row r="403" s="121" customFormat="1" x14ac:dyDescent="0.25"/>
    <row r="404" s="121" customFormat="1" x14ac:dyDescent="0.25"/>
    <row r="405" s="121" customFormat="1" x14ac:dyDescent="0.25"/>
    <row r="406" s="121" customFormat="1" x14ac:dyDescent="0.25"/>
    <row r="407" s="121" customFormat="1" x14ac:dyDescent="0.25"/>
    <row r="408" s="121" customFormat="1" x14ac:dyDescent="0.25"/>
    <row r="409" s="121" customFormat="1" x14ac:dyDescent="0.25"/>
    <row r="410" s="121" customFormat="1" x14ac:dyDescent="0.25"/>
    <row r="411" s="121" customFormat="1" x14ac:dyDescent="0.25"/>
    <row r="412" s="121" customFormat="1" x14ac:dyDescent="0.25"/>
    <row r="413" s="121" customFormat="1" x14ac:dyDescent="0.25"/>
    <row r="414" s="121" customFormat="1" x14ac:dyDescent="0.25"/>
    <row r="415" s="121" customFormat="1" x14ac:dyDescent="0.25"/>
    <row r="416" s="121" customFormat="1" x14ac:dyDescent="0.25"/>
    <row r="417" s="121" customFormat="1" x14ac:dyDescent="0.25"/>
    <row r="418" s="121" customFormat="1" x14ac:dyDescent="0.25"/>
    <row r="419" s="121" customFormat="1" x14ac:dyDescent="0.25"/>
    <row r="420" s="121" customFormat="1" x14ac:dyDescent="0.25"/>
    <row r="421" s="121" customFormat="1" x14ac:dyDescent="0.25"/>
    <row r="422" s="121" customFormat="1" x14ac:dyDescent="0.25"/>
    <row r="423" s="121" customFormat="1" x14ac:dyDescent="0.25"/>
    <row r="424" s="121" customFormat="1" x14ac:dyDescent="0.25"/>
    <row r="425" s="121" customFormat="1" x14ac:dyDescent="0.25"/>
    <row r="426" s="121" customFormat="1" x14ac:dyDescent="0.25"/>
    <row r="427" s="121" customFormat="1" x14ac:dyDescent="0.25"/>
    <row r="428" s="121" customFormat="1" x14ac:dyDescent="0.25"/>
    <row r="429" s="121" customFormat="1" x14ac:dyDescent="0.25"/>
    <row r="430" s="121" customFormat="1" x14ac:dyDescent="0.25"/>
    <row r="431" s="121" customFormat="1" x14ac:dyDescent="0.25"/>
    <row r="432" s="121" customFormat="1" x14ac:dyDescent="0.25"/>
    <row r="433" s="121" customFormat="1" x14ac:dyDescent="0.25"/>
    <row r="434" s="121" customFormat="1" x14ac:dyDescent="0.25"/>
    <row r="435" s="121" customFormat="1" x14ac:dyDescent="0.25"/>
    <row r="436" s="121" customFormat="1" x14ac:dyDescent="0.25"/>
    <row r="437" s="121" customFormat="1" x14ac:dyDescent="0.25"/>
    <row r="438" s="121" customFormat="1" x14ac:dyDescent="0.25"/>
    <row r="439" s="121" customFormat="1" x14ac:dyDescent="0.25"/>
    <row r="440" s="121" customFormat="1" x14ac:dyDescent="0.25"/>
    <row r="441" s="121" customFormat="1" x14ac:dyDescent="0.25"/>
    <row r="442" s="121" customFormat="1" x14ac:dyDescent="0.25"/>
    <row r="443" s="121" customFormat="1" x14ac:dyDescent="0.25"/>
    <row r="444" s="121" customFormat="1" x14ac:dyDescent="0.25"/>
    <row r="445" s="121" customFormat="1" x14ac:dyDescent="0.25"/>
    <row r="446" s="121" customFormat="1" x14ac:dyDescent="0.25"/>
    <row r="447" s="121" customFormat="1" x14ac:dyDescent="0.25"/>
    <row r="448" s="121" customFormat="1" x14ac:dyDescent="0.25"/>
    <row r="449" s="121" customFormat="1" x14ac:dyDescent="0.25"/>
    <row r="450" s="121" customFormat="1" x14ac:dyDescent="0.25"/>
    <row r="451" s="121" customFormat="1" x14ac:dyDescent="0.25"/>
    <row r="452" s="121" customFormat="1" x14ac:dyDescent="0.25"/>
    <row r="453" s="121" customFormat="1" x14ac:dyDescent="0.25"/>
    <row r="454" s="121" customFormat="1" x14ac:dyDescent="0.25"/>
    <row r="455" s="121" customFormat="1" x14ac:dyDescent="0.25"/>
    <row r="456" s="121" customFormat="1" x14ac:dyDescent="0.25"/>
    <row r="457" s="121" customFormat="1" x14ac:dyDescent="0.25"/>
    <row r="458" s="121" customFormat="1" x14ac:dyDescent="0.25"/>
    <row r="459" s="121" customFormat="1" x14ac:dyDescent="0.25"/>
    <row r="460" s="121" customFormat="1" x14ac:dyDescent="0.25"/>
    <row r="461" s="121" customFormat="1" x14ac:dyDescent="0.25"/>
    <row r="462" s="121" customFormat="1" x14ac:dyDescent="0.25"/>
    <row r="463" s="121" customFormat="1" x14ac:dyDescent="0.25"/>
    <row r="464" s="121" customFormat="1" x14ac:dyDescent="0.25"/>
    <row r="465" s="121" customFormat="1" x14ac:dyDescent="0.25"/>
    <row r="466" s="121" customFormat="1" x14ac:dyDescent="0.25"/>
    <row r="467" s="121" customFormat="1" x14ac:dyDescent="0.25"/>
    <row r="468" s="121" customFormat="1" x14ac:dyDescent="0.25"/>
    <row r="469" s="121" customFormat="1" x14ac:dyDescent="0.25"/>
    <row r="470" s="121" customFormat="1" x14ac:dyDescent="0.25"/>
    <row r="471" s="121" customFormat="1" x14ac:dyDescent="0.25"/>
    <row r="472" s="121" customFormat="1" x14ac:dyDescent="0.25"/>
    <row r="473" s="121" customFormat="1" x14ac:dyDescent="0.25"/>
    <row r="474" s="121" customFormat="1" x14ac:dyDescent="0.25"/>
    <row r="475" s="121" customFormat="1" x14ac:dyDescent="0.25"/>
    <row r="476" s="121" customFormat="1" x14ac:dyDescent="0.25"/>
    <row r="477" s="121" customFormat="1" x14ac:dyDescent="0.25"/>
    <row r="478" s="121" customFormat="1" x14ac:dyDescent="0.25"/>
    <row r="479" s="121" customFormat="1" x14ac:dyDescent="0.25"/>
    <row r="480" s="121" customFormat="1" x14ac:dyDescent="0.25"/>
    <row r="481" s="121" customFormat="1" x14ac:dyDescent="0.25"/>
    <row r="482" s="121" customFormat="1" x14ac:dyDescent="0.25"/>
    <row r="483" s="121" customFormat="1" x14ac:dyDescent="0.25"/>
    <row r="484" s="121" customFormat="1" x14ac:dyDescent="0.25"/>
    <row r="485" s="121" customFormat="1" x14ac:dyDescent="0.25"/>
    <row r="486" s="121" customFormat="1" x14ac:dyDescent="0.25"/>
    <row r="487" s="121" customFormat="1" x14ac:dyDescent="0.25"/>
    <row r="488" s="121" customFormat="1" x14ac:dyDescent="0.25"/>
    <row r="489" s="121" customFormat="1" x14ac:dyDescent="0.25"/>
    <row r="490" s="121" customFormat="1" x14ac:dyDescent="0.25"/>
    <row r="491" s="121" customFormat="1" x14ac:dyDescent="0.25"/>
    <row r="492" s="121" customFormat="1" x14ac:dyDescent="0.25"/>
    <row r="493" s="121" customFormat="1" x14ac:dyDescent="0.25"/>
    <row r="494" s="121" customFormat="1" x14ac:dyDescent="0.25"/>
    <row r="495" s="121" customFormat="1" x14ac:dyDescent="0.25"/>
    <row r="496" s="121" customFormat="1" x14ac:dyDescent="0.25"/>
    <row r="497" s="121" customFormat="1" x14ac:dyDescent="0.25"/>
    <row r="498" s="121" customFormat="1" x14ac:dyDescent="0.25"/>
    <row r="499" s="121" customFormat="1" x14ac:dyDescent="0.25"/>
    <row r="500" s="121" customFormat="1" x14ac:dyDescent="0.25"/>
    <row r="501" s="121" customFormat="1" x14ac:dyDescent="0.25"/>
    <row r="502" s="121" customFormat="1" x14ac:dyDescent="0.25"/>
    <row r="503" s="121" customFormat="1" x14ac:dyDescent="0.25"/>
    <row r="504" s="121" customFormat="1" x14ac:dyDescent="0.25"/>
    <row r="505" s="121" customFormat="1" x14ac:dyDescent="0.25"/>
    <row r="506" s="121" customFormat="1" x14ac:dyDescent="0.25"/>
    <row r="507" s="121" customFormat="1" x14ac:dyDescent="0.25"/>
    <row r="508" s="121" customFormat="1" x14ac:dyDescent="0.25"/>
    <row r="509" s="121" customFormat="1" x14ac:dyDescent="0.25"/>
    <row r="510" s="121" customFormat="1" x14ac:dyDescent="0.25"/>
    <row r="511" s="121" customFormat="1" x14ac:dyDescent="0.25"/>
    <row r="512" s="121" customFormat="1" x14ac:dyDescent="0.25"/>
    <row r="513" s="121" customFormat="1" x14ac:dyDescent="0.25"/>
    <row r="514" s="121" customFormat="1" x14ac:dyDescent="0.25"/>
    <row r="515" s="121" customFormat="1" x14ac:dyDescent="0.25"/>
    <row r="516" s="121" customFormat="1" x14ac:dyDescent="0.25"/>
    <row r="517" s="121" customFormat="1" x14ac:dyDescent="0.25"/>
    <row r="518" s="121" customFormat="1" x14ac:dyDescent="0.25"/>
    <row r="519" s="121" customFormat="1" x14ac:dyDescent="0.25"/>
    <row r="520" s="121" customFormat="1" x14ac:dyDescent="0.25"/>
    <row r="521" s="121" customFormat="1" x14ac:dyDescent="0.25"/>
    <row r="522" s="121" customFormat="1" x14ac:dyDescent="0.25"/>
    <row r="523" s="121" customFormat="1" x14ac:dyDescent="0.25"/>
    <row r="524" s="121" customFormat="1" x14ac:dyDescent="0.25"/>
    <row r="525" s="121" customFormat="1" x14ac:dyDescent="0.25"/>
    <row r="526" s="121" customFormat="1" x14ac:dyDescent="0.25"/>
    <row r="527" s="121" customFormat="1" x14ac:dyDescent="0.25"/>
    <row r="528" s="121" customFormat="1" x14ac:dyDescent="0.25"/>
    <row r="529" s="121" customFormat="1" x14ac:dyDescent="0.25"/>
    <row r="530" s="121" customFormat="1" x14ac:dyDescent="0.25"/>
    <row r="531" s="121" customFormat="1" x14ac:dyDescent="0.25"/>
    <row r="532" s="121" customFormat="1" x14ac:dyDescent="0.25"/>
  </sheetData>
  <mergeCells count="19">
    <mergeCell ref="A4:B4"/>
    <mergeCell ref="A2:B2"/>
    <mergeCell ref="A3:B3"/>
    <mergeCell ref="A1:J1"/>
    <mergeCell ref="C2:J2"/>
    <mergeCell ref="C3:J3"/>
    <mergeCell ref="C4:J4"/>
    <mergeCell ref="E7:F7"/>
    <mergeCell ref="G7:H7"/>
    <mergeCell ref="A24:B24"/>
    <mergeCell ref="A25:D25"/>
    <mergeCell ref="A5:B5"/>
    <mergeCell ref="A7:A8"/>
    <mergeCell ref="B7:B8"/>
    <mergeCell ref="C7:D7"/>
    <mergeCell ref="C5:J5"/>
    <mergeCell ref="A6:J6"/>
    <mergeCell ref="I7:J7"/>
    <mergeCell ref="G25:J25"/>
  </mergeCells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0704-C7CA-49F6-A116-2925AD14E2B5}">
  <sheetPr>
    <pageSetUpPr fitToPage="1"/>
  </sheetPr>
  <dimension ref="A1:BO517"/>
  <sheetViews>
    <sheetView topLeftCell="A2" workbookViewId="0">
      <selection activeCell="F42" sqref="F42"/>
    </sheetView>
  </sheetViews>
  <sheetFormatPr defaultRowHeight="15" x14ac:dyDescent="0.25"/>
  <cols>
    <col min="1" max="1" width="9.28515625" style="14"/>
    <col min="2" max="2" width="33.5703125" customWidth="1"/>
    <col min="3" max="3" width="9.7109375" customWidth="1"/>
    <col min="4" max="4" width="12.5703125" customWidth="1"/>
    <col min="5" max="5" width="13.7109375" customWidth="1"/>
    <col min="6" max="6" width="23.28515625" customWidth="1"/>
    <col min="8" max="8" width="12.28515625" customWidth="1"/>
    <col min="9" max="9" width="13.28515625" customWidth="1"/>
    <col min="10" max="67" width="9.28515625" style="121"/>
  </cols>
  <sheetData>
    <row r="1" spans="1:9" ht="32.25" customHeight="1" thickBot="1" x14ac:dyDescent="0.3">
      <c r="A1" s="162" t="s">
        <v>202</v>
      </c>
      <c r="B1" s="399"/>
      <c r="C1" s="399"/>
      <c r="D1" s="399"/>
      <c r="E1" s="399"/>
      <c r="F1" s="399"/>
      <c r="G1" s="399"/>
      <c r="H1" s="399"/>
      <c r="I1" s="400"/>
    </row>
    <row r="2" spans="1:9" ht="15.75" thickBot="1" x14ac:dyDescent="0.3">
      <c r="A2" s="401" t="s">
        <v>40</v>
      </c>
      <c r="B2" s="242" t="s">
        <v>203</v>
      </c>
      <c r="C2" s="243"/>
      <c r="D2" s="243"/>
      <c r="E2" s="244"/>
      <c r="F2" s="242" t="s">
        <v>204</v>
      </c>
      <c r="G2" s="243"/>
      <c r="H2" s="243"/>
      <c r="I2" s="244"/>
    </row>
    <row r="3" spans="1:9" x14ac:dyDescent="0.25">
      <c r="A3" s="402"/>
      <c r="B3" s="338" t="s">
        <v>205</v>
      </c>
      <c r="C3" s="338" t="s">
        <v>206</v>
      </c>
      <c r="D3" s="338" t="s">
        <v>207</v>
      </c>
      <c r="E3" s="20" t="s">
        <v>208</v>
      </c>
      <c r="F3" s="338" t="s">
        <v>205</v>
      </c>
      <c r="G3" s="338" t="s">
        <v>206</v>
      </c>
      <c r="H3" s="338" t="s">
        <v>207</v>
      </c>
      <c r="I3" s="20" t="s">
        <v>208</v>
      </c>
    </row>
    <row r="4" spans="1:9" x14ac:dyDescent="0.25">
      <c r="A4" s="402"/>
      <c r="B4" s="360"/>
      <c r="C4" s="360"/>
      <c r="D4" s="360"/>
      <c r="E4" s="20" t="s">
        <v>209</v>
      </c>
      <c r="F4" s="360"/>
      <c r="G4" s="360"/>
      <c r="H4" s="360"/>
      <c r="I4" s="20" t="s">
        <v>211</v>
      </c>
    </row>
    <row r="5" spans="1:9" x14ac:dyDescent="0.25">
      <c r="A5" s="402"/>
      <c r="B5" s="360"/>
      <c r="C5" s="360"/>
      <c r="D5" s="360"/>
      <c r="E5" s="20" t="s">
        <v>210</v>
      </c>
      <c r="F5" s="360"/>
      <c r="G5" s="360"/>
      <c r="H5" s="360"/>
      <c r="I5" s="92"/>
    </row>
    <row r="6" spans="1:9" ht="15.75" thickBot="1" x14ac:dyDescent="0.3">
      <c r="A6" s="403"/>
      <c r="B6" s="339"/>
      <c r="C6" s="339"/>
      <c r="D6" s="339"/>
      <c r="E6" s="19" t="s">
        <v>211</v>
      </c>
      <c r="F6" s="339"/>
      <c r="G6" s="339"/>
      <c r="H6" s="339"/>
      <c r="I6" s="1"/>
    </row>
    <row r="7" spans="1:9" ht="15.75" thickBot="1" x14ac:dyDescent="0.3">
      <c r="A7" s="10">
        <v>1</v>
      </c>
      <c r="B7" s="93" t="s">
        <v>267</v>
      </c>
      <c r="C7" s="54">
        <v>1</v>
      </c>
      <c r="D7" s="83" t="s">
        <v>212</v>
      </c>
      <c r="E7" s="54">
        <v>11.3</v>
      </c>
      <c r="F7" s="83" t="s">
        <v>269</v>
      </c>
      <c r="G7" s="54">
        <v>1</v>
      </c>
      <c r="H7" s="83" t="s">
        <v>212</v>
      </c>
      <c r="I7" s="54">
        <v>10.5</v>
      </c>
    </row>
    <row r="8" spans="1:9" ht="15.75" thickBot="1" x14ac:dyDescent="0.3">
      <c r="A8" s="10">
        <v>2</v>
      </c>
      <c r="B8" s="93" t="s">
        <v>268</v>
      </c>
      <c r="C8" s="54">
        <v>1</v>
      </c>
      <c r="D8" s="83" t="s">
        <v>212</v>
      </c>
      <c r="E8" s="54">
        <v>31.03</v>
      </c>
      <c r="F8" s="83" t="s">
        <v>270</v>
      </c>
      <c r="G8" s="54">
        <v>1</v>
      </c>
      <c r="H8" s="83" t="s">
        <v>212</v>
      </c>
      <c r="I8" s="54">
        <v>13.6</v>
      </c>
    </row>
    <row r="9" spans="1:9" ht="15.75" thickBot="1" x14ac:dyDescent="0.3">
      <c r="A9" s="10">
        <v>3</v>
      </c>
      <c r="B9" s="93" t="s">
        <v>1</v>
      </c>
      <c r="C9" s="54">
        <v>0</v>
      </c>
      <c r="D9" s="83" t="s">
        <v>213</v>
      </c>
      <c r="E9" s="54">
        <v>0</v>
      </c>
      <c r="F9" s="83" t="s">
        <v>271</v>
      </c>
      <c r="G9" s="54">
        <v>1</v>
      </c>
      <c r="H9" s="83" t="s">
        <v>212</v>
      </c>
      <c r="I9" s="54">
        <v>13</v>
      </c>
    </row>
    <row r="10" spans="1:9" ht="15.75" thickBot="1" x14ac:dyDescent="0.3">
      <c r="A10" s="10">
        <v>4</v>
      </c>
      <c r="B10" s="93" t="s">
        <v>1</v>
      </c>
      <c r="C10" s="54">
        <v>0</v>
      </c>
      <c r="D10" s="83" t="s">
        <v>214</v>
      </c>
      <c r="E10" s="54">
        <v>0</v>
      </c>
      <c r="F10" s="83" t="s">
        <v>272</v>
      </c>
      <c r="G10" s="54">
        <v>1</v>
      </c>
      <c r="H10" s="83" t="s">
        <v>212</v>
      </c>
      <c r="I10" s="54">
        <v>9.5</v>
      </c>
    </row>
    <row r="11" spans="1:9" ht="15.75" thickBot="1" x14ac:dyDescent="0.3">
      <c r="A11" s="10">
        <v>5</v>
      </c>
      <c r="B11" s="93" t="s">
        <v>1</v>
      </c>
      <c r="C11" s="54">
        <v>0</v>
      </c>
      <c r="D11" s="83" t="s">
        <v>1</v>
      </c>
      <c r="E11" s="54">
        <v>0</v>
      </c>
      <c r="F11" s="83" t="s">
        <v>273</v>
      </c>
      <c r="G11" s="54">
        <v>2</v>
      </c>
      <c r="H11" s="83" t="s">
        <v>212</v>
      </c>
      <c r="I11" s="54">
        <v>9.1999999999999993</v>
      </c>
    </row>
    <row r="12" spans="1:9" ht="15.75" thickBot="1" x14ac:dyDescent="0.3">
      <c r="A12" s="10">
        <v>6</v>
      </c>
      <c r="B12" s="93" t="s">
        <v>1</v>
      </c>
      <c r="C12" s="54">
        <v>0</v>
      </c>
      <c r="D12" s="83" t="s">
        <v>1</v>
      </c>
      <c r="E12" s="54">
        <v>0</v>
      </c>
      <c r="F12" s="83" t="s">
        <v>274</v>
      </c>
      <c r="G12" s="54">
        <v>1</v>
      </c>
      <c r="H12" s="83" t="s">
        <v>212</v>
      </c>
      <c r="I12" s="54">
        <v>9.1999999999999993</v>
      </c>
    </row>
    <row r="13" spans="1:9" ht="15.75" thickBot="1" x14ac:dyDescent="0.3">
      <c r="A13" s="10">
        <v>7</v>
      </c>
      <c r="B13" s="93" t="s">
        <v>1</v>
      </c>
      <c r="C13" s="54">
        <v>0</v>
      </c>
      <c r="D13" s="83" t="s">
        <v>1</v>
      </c>
      <c r="E13" s="54">
        <v>0</v>
      </c>
      <c r="F13" s="83" t="s">
        <v>275</v>
      </c>
      <c r="G13" s="54">
        <v>1</v>
      </c>
      <c r="H13" s="83" t="s">
        <v>276</v>
      </c>
      <c r="I13" s="54">
        <v>0</v>
      </c>
    </row>
    <row r="14" spans="1:9" ht="15.75" thickBot="1" x14ac:dyDescent="0.3">
      <c r="A14" s="10">
        <v>8</v>
      </c>
      <c r="B14" s="93" t="s">
        <v>1</v>
      </c>
      <c r="C14" s="54">
        <v>0</v>
      </c>
      <c r="D14" s="83" t="s">
        <v>1</v>
      </c>
      <c r="E14" s="54">
        <v>0</v>
      </c>
      <c r="F14" s="83" t="s">
        <v>1</v>
      </c>
      <c r="G14" s="54">
        <v>0</v>
      </c>
      <c r="H14" s="83" t="s">
        <v>1</v>
      </c>
      <c r="I14" s="54">
        <v>0</v>
      </c>
    </row>
    <row r="15" spans="1:9" ht="15.75" thickBot="1" x14ac:dyDescent="0.3">
      <c r="A15" s="10">
        <v>9</v>
      </c>
      <c r="B15" s="93" t="s">
        <v>1</v>
      </c>
      <c r="C15" s="54">
        <v>0</v>
      </c>
      <c r="D15" s="83" t="s">
        <v>1</v>
      </c>
      <c r="E15" s="54">
        <v>0</v>
      </c>
      <c r="F15" s="83" t="s">
        <v>1</v>
      </c>
      <c r="G15" s="54">
        <v>0</v>
      </c>
      <c r="H15" s="83" t="s">
        <v>1</v>
      </c>
      <c r="I15" s="54">
        <v>0</v>
      </c>
    </row>
    <row r="16" spans="1:9" ht="15.75" thickBot="1" x14ac:dyDescent="0.3">
      <c r="A16" s="10">
        <v>10</v>
      </c>
      <c r="B16" s="93" t="s">
        <v>1</v>
      </c>
      <c r="C16" s="54">
        <v>0</v>
      </c>
      <c r="D16" s="83" t="s">
        <v>1</v>
      </c>
      <c r="E16" s="54">
        <v>0</v>
      </c>
      <c r="F16" s="83" t="s">
        <v>1</v>
      </c>
      <c r="G16" s="54">
        <v>0</v>
      </c>
      <c r="H16" s="83" t="s">
        <v>1</v>
      </c>
      <c r="I16" s="54">
        <v>0</v>
      </c>
    </row>
    <row r="17" spans="1:9" ht="15.75" thickBot="1" x14ac:dyDescent="0.3">
      <c r="A17" s="10">
        <v>11</v>
      </c>
      <c r="B17" s="93" t="s">
        <v>1</v>
      </c>
      <c r="C17" s="54">
        <v>0</v>
      </c>
      <c r="D17" s="83" t="s">
        <v>1</v>
      </c>
      <c r="E17" s="54">
        <v>0</v>
      </c>
      <c r="F17" s="83" t="s">
        <v>1</v>
      </c>
      <c r="G17" s="54">
        <v>0</v>
      </c>
      <c r="H17" s="83" t="s">
        <v>1</v>
      </c>
      <c r="I17" s="54">
        <v>0</v>
      </c>
    </row>
    <row r="18" spans="1:9" ht="15.75" thickBot="1" x14ac:dyDescent="0.3">
      <c r="A18" s="10">
        <v>12</v>
      </c>
      <c r="B18" s="93" t="s">
        <v>1</v>
      </c>
      <c r="C18" s="54">
        <v>0</v>
      </c>
      <c r="D18" s="83" t="s">
        <v>1</v>
      </c>
      <c r="E18" s="54">
        <v>0</v>
      </c>
      <c r="F18" s="83" t="s">
        <v>1</v>
      </c>
      <c r="G18" s="54">
        <v>0</v>
      </c>
      <c r="H18" s="83" t="s">
        <v>1</v>
      </c>
      <c r="I18" s="54">
        <v>0</v>
      </c>
    </row>
    <row r="19" spans="1:9" ht="15.75" thickBot="1" x14ac:dyDescent="0.3">
      <c r="A19" s="10">
        <v>13</v>
      </c>
      <c r="B19" s="93" t="s">
        <v>1</v>
      </c>
      <c r="C19" s="54">
        <v>0</v>
      </c>
      <c r="D19" s="83" t="s">
        <v>1</v>
      </c>
      <c r="E19" s="54">
        <v>0</v>
      </c>
      <c r="F19" s="83" t="s">
        <v>1</v>
      </c>
      <c r="G19" s="54">
        <v>0</v>
      </c>
      <c r="H19" s="83" t="s">
        <v>1</v>
      </c>
      <c r="I19" s="54">
        <v>0</v>
      </c>
    </row>
    <row r="20" spans="1:9" ht="15.75" thickBot="1" x14ac:dyDescent="0.3">
      <c r="A20" s="10">
        <v>14</v>
      </c>
      <c r="B20" s="93" t="s">
        <v>1</v>
      </c>
      <c r="C20" s="54">
        <v>0</v>
      </c>
      <c r="D20" s="83" t="s">
        <v>1</v>
      </c>
      <c r="E20" s="54">
        <v>0</v>
      </c>
      <c r="F20" s="83" t="s">
        <v>1</v>
      </c>
      <c r="G20" s="54">
        <v>0</v>
      </c>
      <c r="H20" s="83" t="s">
        <v>1</v>
      </c>
      <c r="I20" s="54">
        <v>0</v>
      </c>
    </row>
    <row r="21" spans="1:9" ht="15.75" thickBot="1" x14ac:dyDescent="0.3">
      <c r="A21" s="10">
        <v>15</v>
      </c>
      <c r="B21" s="93" t="s">
        <v>1</v>
      </c>
      <c r="C21" s="54">
        <v>0</v>
      </c>
      <c r="D21" s="83" t="s">
        <v>1</v>
      </c>
      <c r="E21" s="54">
        <v>0</v>
      </c>
      <c r="F21" s="83" t="s">
        <v>1</v>
      </c>
      <c r="G21" s="54">
        <v>0</v>
      </c>
      <c r="H21" s="83" t="s">
        <v>1</v>
      </c>
      <c r="I21" s="54">
        <v>0</v>
      </c>
    </row>
    <row r="22" spans="1:9" ht="15.75" thickBot="1" x14ac:dyDescent="0.3">
      <c r="A22" s="10">
        <v>16</v>
      </c>
      <c r="B22" s="93" t="s">
        <v>1</v>
      </c>
      <c r="C22" s="54">
        <v>0</v>
      </c>
      <c r="D22" s="83" t="s">
        <v>1</v>
      </c>
      <c r="E22" s="54">
        <v>0</v>
      </c>
      <c r="F22" s="83" t="s">
        <v>1</v>
      </c>
      <c r="G22" s="54">
        <v>0</v>
      </c>
      <c r="H22" s="83" t="s">
        <v>1</v>
      </c>
      <c r="I22" s="54">
        <v>0</v>
      </c>
    </row>
    <row r="23" spans="1:9" ht="15.75" thickBot="1" x14ac:dyDescent="0.3">
      <c r="A23" s="10">
        <v>17</v>
      </c>
      <c r="B23" s="93" t="s">
        <v>1</v>
      </c>
      <c r="C23" s="54">
        <v>0</v>
      </c>
      <c r="D23" s="83" t="s">
        <v>1</v>
      </c>
      <c r="E23" s="54">
        <v>0</v>
      </c>
      <c r="F23" s="83" t="s">
        <v>1</v>
      </c>
      <c r="G23" s="54">
        <v>0</v>
      </c>
      <c r="H23" s="83" t="s">
        <v>1</v>
      </c>
      <c r="I23" s="54">
        <v>0</v>
      </c>
    </row>
    <row r="24" spans="1:9" ht="15.75" thickBot="1" x14ac:dyDescent="0.3">
      <c r="A24" s="10">
        <v>18</v>
      </c>
      <c r="B24" s="93" t="s">
        <v>1</v>
      </c>
      <c r="C24" s="54">
        <v>0</v>
      </c>
      <c r="D24" s="83" t="s">
        <v>1</v>
      </c>
      <c r="E24" s="54">
        <v>0</v>
      </c>
      <c r="F24" s="83" t="s">
        <v>1</v>
      </c>
      <c r="G24" s="54">
        <v>0</v>
      </c>
      <c r="H24" s="83" t="s">
        <v>1</v>
      </c>
      <c r="I24" s="54">
        <v>0</v>
      </c>
    </row>
    <row r="25" spans="1:9" ht="15.75" thickBot="1" x14ac:dyDescent="0.3">
      <c r="A25" s="10">
        <v>19</v>
      </c>
      <c r="B25" s="93" t="s">
        <v>1</v>
      </c>
      <c r="C25" s="54">
        <v>0</v>
      </c>
      <c r="D25" s="83" t="s">
        <v>1</v>
      </c>
      <c r="E25" s="54">
        <v>0</v>
      </c>
      <c r="F25" s="83" t="s">
        <v>1</v>
      </c>
      <c r="G25" s="54">
        <v>0</v>
      </c>
      <c r="H25" s="83" t="s">
        <v>1</v>
      </c>
      <c r="I25" s="54">
        <v>0</v>
      </c>
    </row>
    <row r="26" spans="1:9" ht="15.75" thickBot="1" x14ac:dyDescent="0.3">
      <c r="A26" s="10">
        <v>20</v>
      </c>
      <c r="B26" s="93" t="s">
        <v>1</v>
      </c>
      <c r="C26" s="54">
        <v>0</v>
      </c>
      <c r="D26" s="83" t="s">
        <v>1</v>
      </c>
      <c r="E26" s="54">
        <v>0</v>
      </c>
      <c r="F26" s="83" t="s">
        <v>1</v>
      </c>
      <c r="G26" s="54">
        <v>0</v>
      </c>
      <c r="H26" s="83" t="s">
        <v>1</v>
      </c>
      <c r="I26" s="54">
        <v>0</v>
      </c>
    </row>
    <row r="27" spans="1:9" ht="15.75" thickBot="1" x14ac:dyDescent="0.3">
      <c r="A27" s="10">
        <v>21</v>
      </c>
      <c r="B27" s="93" t="s">
        <v>1</v>
      </c>
      <c r="C27" s="54">
        <v>0</v>
      </c>
      <c r="D27" s="83" t="s">
        <v>1</v>
      </c>
      <c r="E27" s="54">
        <v>0</v>
      </c>
      <c r="F27" s="83" t="s">
        <v>1</v>
      </c>
      <c r="G27" s="54">
        <v>0</v>
      </c>
      <c r="H27" s="83" t="s">
        <v>1</v>
      </c>
      <c r="I27" s="54">
        <v>0</v>
      </c>
    </row>
    <row r="28" spans="1:9" ht="15.75" thickBot="1" x14ac:dyDescent="0.3">
      <c r="A28" s="10">
        <v>22</v>
      </c>
      <c r="B28" s="93" t="s">
        <v>1</v>
      </c>
      <c r="C28" s="54">
        <v>0</v>
      </c>
      <c r="D28" s="83" t="s">
        <v>1</v>
      </c>
      <c r="E28" s="54">
        <v>0</v>
      </c>
      <c r="F28" s="83" t="s">
        <v>1</v>
      </c>
      <c r="G28" s="54">
        <v>0</v>
      </c>
      <c r="H28" s="83" t="s">
        <v>1</v>
      </c>
      <c r="I28" s="54">
        <v>0</v>
      </c>
    </row>
    <row r="29" spans="1:9" ht="15.75" thickBot="1" x14ac:dyDescent="0.3">
      <c r="A29" s="10">
        <v>23</v>
      </c>
      <c r="B29" s="93" t="s">
        <v>1</v>
      </c>
      <c r="C29" s="54">
        <v>0</v>
      </c>
      <c r="D29" s="83" t="s">
        <v>1</v>
      </c>
      <c r="E29" s="54">
        <v>0</v>
      </c>
      <c r="F29" s="83" t="s">
        <v>1</v>
      </c>
      <c r="G29" s="54">
        <v>0</v>
      </c>
      <c r="H29" s="83" t="s">
        <v>1</v>
      </c>
      <c r="I29" s="54">
        <v>0</v>
      </c>
    </row>
    <row r="30" spans="1:9" ht="15.75" thickBot="1" x14ac:dyDescent="0.3">
      <c r="A30" s="10">
        <v>24</v>
      </c>
      <c r="B30" s="93" t="s">
        <v>1</v>
      </c>
      <c r="C30" s="54">
        <v>0</v>
      </c>
      <c r="D30" s="83" t="s">
        <v>1</v>
      </c>
      <c r="E30" s="54">
        <v>0</v>
      </c>
      <c r="F30" s="83" t="s">
        <v>1</v>
      </c>
      <c r="G30" s="54">
        <v>0</v>
      </c>
      <c r="H30" s="83" t="s">
        <v>1</v>
      </c>
      <c r="I30" s="54">
        <v>0</v>
      </c>
    </row>
    <row r="31" spans="1:9" ht="15.75" thickBot="1" x14ac:dyDescent="0.3">
      <c r="A31" s="10">
        <v>25</v>
      </c>
      <c r="B31" s="93" t="s">
        <v>1</v>
      </c>
      <c r="C31" s="54">
        <v>0</v>
      </c>
      <c r="D31" s="83" t="s">
        <v>1</v>
      </c>
      <c r="E31" s="54">
        <v>0</v>
      </c>
      <c r="F31" s="83" t="s">
        <v>1</v>
      </c>
      <c r="G31" s="54">
        <v>0</v>
      </c>
      <c r="H31" s="83" t="s">
        <v>1</v>
      </c>
      <c r="I31" s="54">
        <v>0</v>
      </c>
    </row>
    <row r="32" spans="1:9" ht="15.75" thickBot="1" x14ac:dyDescent="0.3">
      <c r="A32" s="10">
        <v>26</v>
      </c>
      <c r="B32" s="93" t="s">
        <v>1</v>
      </c>
      <c r="C32" s="54">
        <v>0</v>
      </c>
      <c r="D32" s="83" t="s">
        <v>1</v>
      </c>
      <c r="E32" s="54">
        <v>0</v>
      </c>
      <c r="F32" s="83" t="s">
        <v>1</v>
      </c>
      <c r="G32" s="54">
        <v>0</v>
      </c>
      <c r="H32" s="83" t="s">
        <v>1</v>
      </c>
      <c r="I32" s="54">
        <v>0</v>
      </c>
    </row>
    <row r="33" spans="1:9" ht="15.75" thickBot="1" x14ac:dyDescent="0.3">
      <c r="A33" s="10">
        <v>27</v>
      </c>
      <c r="B33" s="93" t="s">
        <v>1</v>
      </c>
      <c r="C33" s="54">
        <v>0</v>
      </c>
      <c r="D33" s="83" t="s">
        <v>1</v>
      </c>
      <c r="E33" s="54">
        <v>0</v>
      </c>
      <c r="F33" s="83" t="s">
        <v>1</v>
      </c>
      <c r="G33" s="54">
        <v>0</v>
      </c>
      <c r="H33" s="83" t="s">
        <v>1</v>
      </c>
      <c r="I33" s="54">
        <v>0</v>
      </c>
    </row>
    <row r="34" spans="1:9" ht="15.75" thickBot="1" x14ac:dyDescent="0.3">
      <c r="A34" s="10">
        <v>28</v>
      </c>
      <c r="B34" s="93" t="s">
        <v>1</v>
      </c>
      <c r="C34" s="54">
        <v>0</v>
      </c>
      <c r="D34" s="83" t="s">
        <v>1</v>
      </c>
      <c r="E34" s="54">
        <v>0</v>
      </c>
      <c r="F34" s="83" t="s">
        <v>1</v>
      </c>
      <c r="G34" s="54">
        <v>0</v>
      </c>
      <c r="H34" s="83" t="s">
        <v>1</v>
      </c>
      <c r="I34" s="54">
        <v>0</v>
      </c>
    </row>
    <row r="35" spans="1:9" ht="15.75" thickBot="1" x14ac:dyDescent="0.3">
      <c r="A35" s="10">
        <v>29</v>
      </c>
      <c r="B35" s="93" t="s">
        <v>1</v>
      </c>
      <c r="C35" s="54">
        <v>0</v>
      </c>
      <c r="D35" s="83" t="s">
        <v>1</v>
      </c>
      <c r="E35" s="54">
        <v>0</v>
      </c>
      <c r="F35" s="83" t="s">
        <v>1</v>
      </c>
      <c r="G35" s="54">
        <v>0</v>
      </c>
      <c r="H35" s="83" t="s">
        <v>1</v>
      </c>
      <c r="I35" s="54">
        <v>0</v>
      </c>
    </row>
    <row r="36" spans="1:9" ht="15.75" thickBot="1" x14ac:dyDescent="0.3">
      <c r="A36" s="10">
        <v>30</v>
      </c>
      <c r="B36" s="93" t="s">
        <v>1</v>
      </c>
      <c r="C36" s="54">
        <v>0</v>
      </c>
      <c r="D36" s="83" t="s">
        <v>1</v>
      </c>
      <c r="E36" s="54">
        <v>0</v>
      </c>
      <c r="F36" s="83" t="s">
        <v>1</v>
      </c>
      <c r="G36" s="54">
        <v>0</v>
      </c>
      <c r="H36" s="83" t="s">
        <v>1</v>
      </c>
      <c r="I36" s="54">
        <v>0</v>
      </c>
    </row>
    <row r="37" spans="1:9" ht="29.25" customHeight="1" thickBot="1" x14ac:dyDescent="0.3">
      <c r="A37" s="384" t="s">
        <v>45</v>
      </c>
      <c r="B37" s="385"/>
      <c r="C37" s="84">
        <f>SUM(C7:C36)</f>
        <v>2</v>
      </c>
      <c r="D37" s="84"/>
      <c r="E37" s="84"/>
      <c r="F37" s="84" t="s">
        <v>45</v>
      </c>
      <c r="G37" s="84">
        <f>SUM(G7:G36)</f>
        <v>8</v>
      </c>
      <c r="H37" s="84"/>
      <c r="I37" s="84"/>
    </row>
    <row r="38" spans="1:9" s="121" customFormat="1" x14ac:dyDescent="0.25">
      <c r="A38" s="124"/>
    </row>
    <row r="39" spans="1:9" s="121" customFormat="1" x14ac:dyDescent="0.25">
      <c r="A39" s="124"/>
    </row>
    <row r="40" spans="1:9" s="121" customFormat="1" x14ac:dyDescent="0.25">
      <c r="A40" s="124"/>
    </row>
    <row r="41" spans="1:9" s="121" customFormat="1" x14ac:dyDescent="0.25">
      <c r="A41" s="124"/>
    </row>
    <row r="42" spans="1:9" s="121" customFormat="1" x14ac:dyDescent="0.25">
      <c r="A42" s="124"/>
    </row>
    <row r="43" spans="1:9" s="121" customFormat="1" x14ac:dyDescent="0.25">
      <c r="A43" s="124"/>
    </row>
    <row r="44" spans="1:9" s="121" customFormat="1" x14ac:dyDescent="0.25">
      <c r="A44" s="124"/>
    </row>
    <row r="45" spans="1:9" s="121" customFormat="1" x14ac:dyDescent="0.25">
      <c r="A45" s="124"/>
    </row>
    <row r="46" spans="1:9" s="121" customFormat="1" x14ac:dyDescent="0.25">
      <c r="A46" s="124"/>
    </row>
    <row r="47" spans="1:9" s="121" customFormat="1" x14ac:dyDescent="0.25">
      <c r="A47" s="124"/>
    </row>
    <row r="48" spans="1:9" s="121" customFormat="1" x14ac:dyDescent="0.25">
      <c r="A48" s="124"/>
    </row>
    <row r="49" spans="1:1" s="121" customFormat="1" x14ac:dyDescent="0.25">
      <c r="A49" s="124"/>
    </row>
    <row r="50" spans="1:1" s="121" customFormat="1" x14ac:dyDescent="0.25">
      <c r="A50" s="124"/>
    </row>
    <row r="51" spans="1:1" s="121" customFormat="1" x14ac:dyDescent="0.25">
      <c r="A51" s="124"/>
    </row>
    <row r="52" spans="1:1" s="121" customFormat="1" x14ac:dyDescent="0.25">
      <c r="A52" s="124"/>
    </row>
    <row r="53" spans="1:1" s="121" customFormat="1" x14ac:dyDescent="0.25">
      <c r="A53" s="124"/>
    </row>
    <row r="54" spans="1:1" s="121" customFormat="1" x14ac:dyDescent="0.25">
      <c r="A54" s="124"/>
    </row>
    <row r="55" spans="1:1" s="121" customFormat="1" x14ac:dyDescent="0.25">
      <c r="A55" s="124"/>
    </row>
    <row r="56" spans="1:1" s="121" customFormat="1" x14ac:dyDescent="0.25">
      <c r="A56" s="124"/>
    </row>
    <row r="57" spans="1:1" s="121" customFormat="1" x14ac:dyDescent="0.25">
      <c r="A57" s="124"/>
    </row>
    <row r="58" spans="1:1" s="121" customFormat="1" x14ac:dyDescent="0.25">
      <c r="A58" s="124"/>
    </row>
    <row r="59" spans="1:1" s="121" customFormat="1" x14ac:dyDescent="0.25">
      <c r="A59" s="124"/>
    </row>
    <row r="60" spans="1:1" s="121" customFormat="1" x14ac:dyDescent="0.25">
      <c r="A60" s="124"/>
    </row>
    <row r="61" spans="1:1" s="121" customFormat="1" x14ac:dyDescent="0.25">
      <c r="A61" s="124"/>
    </row>
    <row r="62" spans="1:1" s="121" customFormat="1" x14ac:dyDescent="0.25">
      <c r="A62" s="124"/>
    </row>
    <row r="63" spans="1:1" s="121" customFormat="1" x14ac:dyDescent="0.25">
      <c r="A63" s="124"/>
    </row>
    <row r="64" spans="1:1" s="121" customFormat="1" x14ac:dyDescent="0.25">
      <c r="A64" s="124"/>
    </row>
    <row r="65" spans="1:1" s="121" customFormat="1" x14ac:dyDescent="0.25">
      <c r="A65" s="124"/>
    </row>
    <row r="66" spans="1:1" s="121" customFormat="1" x14ac:dyDescent="0.25">
      <c r="A66" s="124"/>
    </row>
    <row r="67" spans="1:1" s="121" customFormat="1" x14ac:dyDescent="0.25">
      <c r="A67" s="124"/>
    </row>
    <row r="68" spans="1:1" s="121" customFormat="1" x14ac:dyDescent="0.25">
      <c r="A68" s="124"/>
    </row>
    <row r="69" spans="1:1" s="121" customFormat="1" x14ac:dyDescent="0.25">
      <c r="A69" s="124"/>
    </row>
    <row r="70" spans="1:1" s="121" customFormat="1" x14ac:dyDescent="0.25">
      <c r="A70" s="124"/>
    </row>
    <row r="71" spans="1:1" s="121" customFormat="1" x14ac:dyDescent="0.25">
      <c r="A71" s="124"/>
    </row>
    <row r="72" spans="1:1" s="121" customFormat="1" x14ac:dyDescent="0.25">
      <c r="A72" s="124"/>
    </row>
    <row r="73" spans="1:1" s="121" customFormat="1" x14ac:dyDescent="0.25">
      <c r="A73" s="124"/>
    </row>
    <row r="74" spans="1:1" s="121" customFormat="1" x14ac:dyDescent="0.25">
      <c r="A74" s="124"/>
    </row>
    <row r="75" spans="1:1" s="121" customFormat="1" x14ac:dyDescent="0.25">
      <c r="A75" s="124"/>
    </row>
    <row r="76" spans="1:1" s="121" customFormat="1" x14ac:dyDescent="0.25">
      <c r="A76" s="124"/>
    </row>
    <row r="77" spans="1:1" s="121" customFormat="1" x14ac:dyDescent="0.25">
      <c r="A77" s="124"/>
    </row>
    <row r="78" spans="1:1" s="121" customFormat="1" x14ac:dyDescent="0.25">
      <c r="A78" s="124"/>
    </row>
    <row r="79" spans="1:1" s="121" customFormat="1" x14ac:dyDescent="0.25">
      <c r="A79" s="124"/>
    </row>
    <row r="80" spans="1:1" s="121" customFormat="1" x14ac:dyDescent="0.25">
      <c r="A80" s="124"/>
    </row>
    <row r="81" spans="1:1" s="121" customFormat="1" x14ac:dyDescent="0.25">
      <c r="A81" s="124"/>
    </row>
    <row r="82" spans="1:1" s="121" customFormat="1" x14ac:dyDescent="0.25">
      <c r="A82" s="124"/>
    </row>
    <row r="83" spans="1:1" s="121" customFormat="1" x14ac:dyDescent="0.25">
      <c r="A83" s="124"/>
    </row>
    <row r="84" spans="1:1" s="121" customFormat="1" x14ac:dyDescent="0.25">
      <c r="A84" s="124"/>
    </row>
    <row r="85" spans="1:1" s="121" customFormat="1" x14ac:dyDescent="0.25">
      <c r="A85" s="124"/>
    </row>
    <row r="86" spans="1:1" s="121" customFormat="1" x14ac:dyDescent="0.25">
      <c r="A86" s="124"/>
    </row>
    <row r="87" spans="1:1" s="121" customFormat="1" x14ac:dyDescent="0.25">
      <c r="A87" s="124"/>
    </row>
    <row r="88" spans="1:1" s="121" customFormat="1" x14ac:dyDescent="0.25">
      <c r="A88" s="124"/>
    </row>
    <row r="89" spans="1:1" s="121" customFormat="1" x14ac:dyDescent="0.25">
      <c r="A89" s="124"/>
    </row>
    <row r="90" spans="1:1" s="121" customFormat="1" x14ac:dyDescent="0.25">
      <c r="A90" s="124"/>
    </row>
    <row r="91" spans="1:1" s="121" customFormat="1" x14ac:dyDescent="0.25">
      <c r="A91" s="124"/>
    </row>
    <row r="92" spans="1:1" s="121" customFormat="1" x14ac:dyDescent="0.25">
      <c r="A92" s="124"/>
    </row>
    <row r="93" spans="1:1" s="121" customFormat="1" x14ac:dyDescent="0.25">
      <c r="A93" s="124"/>
    </row>
    <row r="94" spans="1:1" s="121" customFormat="1" x14ac:dyDescent="0.25">
      <c r="A94" s="124"/>
    </row>
    <row r="95" spans="1:1" s="121" customFormat="1" x14ac:dyDescent="0.25">
      <c r="A95" s="124"/>
    </row>
    <row r="96" spans="1:1" s="121" customFormat="1" x14ac:dyDescent="0.25">
      <c r="A96" s="124"/>
    </row>
    <row r="97" spans="1:1" s="121" customFormat="1" x14ac:dyDescent="0.25">
      <c r="A97" s="124"/>
    </row>
    <row r="98" spans="1:1" s="121" customFormat="1" x14ac:dyDescent="0.25">
      <c r="A98" s="124"/>
    </row>
    <row r="99" spans="1:1" s="121" customFormat="1" x14ac:dyDescent="0.25">
      <c r="A99" s="124"/>
    </row>
    <row r="100" spans="1:1" s="121" customFormat="1" x14ac:dyDescent="0.25">
      <c r="A100" s="124"/>
    </row>
    <row r="101" spans="1:1" s="121" customFormat="1" x14ac:dyDescent="0.25">
      <c r="A101" s="124"/>
    </row>
    <row r="102" spans="1:1" s="121" customFormat="1" x14ac:dyDescent="0.25">
      <c r="A102" s="124"/>
    </row>
    <row r="103" spans="1:1" s="121" customFormat="1" x14ac:dyDescent="0.25">
      <c r="A103" s="124"/>
    </row>
    <row r="104" spans="1:1" s="121" customFormat="1" x14ac:dyDescent="0.25">
      <c r="A104" s="124"/>
    </row>
    <row r="105" spans="1:1" s="121" customFormat="1" x14ac:dyDescent="0.25">
      <c r="A105" s="124"/>
    </row>
    <row r="106" spans="1:1" s="121" customFormat="1" x14ac:dyDescent="0.25">
      <c r="A106" s="124"/>
    </row>
    <row r="107" spans="1:1" s="121" customFormat="1" x14ac:dyDescent="0.25">
      <c r="A107" s="124"/>
    </row>
    <row r="108" spans="1:1" s="121" customFormat="1" x14ac:dyDescent="0.25">
      <c r="A108" s="124"/>
    </row>
    <row r="109" spans="1:1" s="121" customFormat="1" x14ac:dyDescent="0.25">
      <c r="A109" s="124"/>
    </row>
    <row r="110" spans="1:1" s="121" customFormat="1" x14ac:dyDescent="0.25">
      <c r="A110" s="124"/>
    </row>
    <row r="111" spans="1:1" s="121" customFormat="1" x14ac:dyDescent="0.25">
      <c r="A111" s="124"/>
    </row>
    <row r="112" spans="1:1" s="121" customFormat="1" x14ac:dyDescent="0.25">
      <c r="A112" s="124"/>
    </row>
    <row r="113" spans="1:1" s="121" customFormat="1" x14ac:dyDescent="0.25">
      <c r="A113" s="124"/>
    </row>
    <row r="114" spans="1:1" s="121" customFormat="1" x14ac:dyDescent="0.25">
      <c r="A114" s="124"/>
    </row>
    <row r="115" spans="1:1" s="121" customFormat="1" x14ac:dyDescent="0.25">
      <c r="A115" s="124"/>
    </row>
    <row r="116" spans="1:1" s="121" customFormat="1" x14ac:dyDescent="0.25">
      <c r="A116" s="124"/>
    </row>
    <row r="117" spans="1:1" s="121" customFormat="1" x14ac:dyDescent="0.25">
      <c r="A117" s="124"/>
    </row>
    <row r="118" spans="1:1" s="121" customFormat="1" x14ac:dyDescent="0.25">
      <c r="A118" s="124"/>
    </row>
    <row r="119" spans="1:1" s="121" customFormat="1" x14ac:dyDescent="0.25">
      <c r="A119" s="124"/>
    </row>
    <row r="120" spans="1:1" s="121" customFormat="1" x14ac:dyDescent="0.25">
      <c r="A120" s="124"/>
    </row>
    <row r="121" spans="1:1" s="121" customFormat="1" x14ac:dyDescent="0.25">
      <c r="A121" s="124"/>
    </row>
    <row r="122" spans="1:1" s="121" customFormat="1" x14ac:dyDescent="0.25">
      <c r="A122" s="124"/>
    </row>
    <row r="123" spans="1:1" s="121" customFormat="1" x14ac:dyDescent="0.25">
      <c r="A123" s="124"/>
    </row>
    <row r="124" spans="1:1" s="121" customFormat="1" x14ac:dyDescent="0.25">
      <c r="A124" s="124"/>
    </row>
    <row r="125" spans="1:1" s="121" customFormat="1" x14ac:dyDescent="0.25">
      <c r="A125" s="124"/>
    </row>
    <row r="126" spans="1:1" s="121" customFormat="1" x14ac:dyDescent="0.25">
      <c r="A126" s="124"/>
    </row>
    <row r="127" spans="1:1" s="121" customFormat="1" x14ac:dyDescent="0.25">
      <c r="A127" s="124"/>
    </row>
    <row r="128" spans="1:1" s="121" customFormat="1" x14ac:dyDescent="0.25">
      <c r="A128" s="124"/>
    </row>
    <row r="129" spans="1:1" s="121" customFormat="1" x14ac:dyDescent="0.25">
      <c r="A129" s="124"/>
    </row>
    <row r="130" spans="1:1" s="121" customFormat="1" x14ac:dyDescent="0.25">
      <c r="A130" s="124"/>
    </row>
    <row r="131" spans="1:1" s="121" customFormat="1" x14ac:dyDescent="0.25">
      <c r="A131" s="124"/>
    </row>
    <row r="132" spans="1:1" s="121" customFormat="1" x14ac:dyDescent="0.25">
      <c r="A132" s="124"/>
    </row>
    <row r="133" spans="1:1" s="121" customFormat="1" x14ac:dyDescent="0.25">
      <c r="A133" s="124"/>
    </row>
    <row r="134" spans="1:1" s="121" customFormat="1" x14ac:dyDescent="0.25">
      <c r="A134" s="124"/>
    </row>
    <row r="135" spans="1:1" s="121" customFormat="1" x14ac:dyDescent="0.25">
      <c r="A135" s="124"/>
    </row>
    <row r="136" spans="1:1" s="121" customFormat="1" x14ac:dyDescent="0.25">
      <c r="A136" s="124"/>
    </row>
    <row r="137" spans="1:1" s="121" customFormat="1" x14ac:dyDescent="0.25">
      <c r="A137" s="124"/>
    </row>
    <row r="138" spans="1:1" s="121" customFormat="1" x14ac:dyDescent="0.25">
      <c r="A138" s="124"/>
    </row>
    <row r="139" spans="1:1" s="121" customFormat="1" x14ac:dyDescent="0.25">
      <c r="A139" s="124"/>
    </row>
    <row r="140" spans="1:1" s="121" customFormat="1" x14ac:dyDescent="0.25">
      <c r="A140" s="124"/>
    </row>
    <row r="141" spans="1:1" s="121" customFormat="1" x14ac:dyDescent="0.25">
      <c r="A141" s="124"/>
    </row>
    <row r="142" spans="1:1" s="121" customFormat="1" x14ac:dyDescent="0.25">
      <c r="A142" s="124"/>
    </row>
    <row r="143" spans="1:1" s="121" customFormat="1" x14ac:dyDescent="0.25">
      <c r="A143" s="124"/>
    </row>
    <row r="144" spans="1:1" s="121" customFormat="1" x14ac:dyDescent="0.25">
      <c r="A144" s="124"/>
    </row>
    <row r="145" spans="1:1" s="121" customFormat="1" x14ac:dyDescent="0.25">
      <c r="A145" s="124"/>
    </row>
    <row r="146" spans="1:1" s="121" customFormat="1" x14ac:dyDescent="0.25">
      <c r="A146" s="124"/>
    </row>
    <row r="147" spans="1:1" s="121" customFormat="1" x14ac:dyDescent="0.25">
      <c r="A147" s="124"/>
    </row>
    <row r="148" spans="1:1" s="121" customFormat="1" x14ac:dyDescent="0.25">
      <c r="A148" s="124"/>
    </row>
    <row r="149" spans="1:1" s="121" customFormat="1" x14ac:dyDescent="0.25">
      <c r="A149" s="124"/>
    </row>
    <row r="150" spans="1:1" s="121" customFormat="1" x14ac:dyDescent="0.25">
      <c r="A150" s="124"/>
    </row>
    <row r="151" spans="1:1" s="121" customFormat="1" x14ac:dyDescent="0.25">
      <c r="A151" s="124"/>
    </row>
    <row r="152" spans="1:1" s="121" customFormat="1" x14ac:dyDescent="0.25">
      <c r="A152" s="124"/>
    </row>
    <row r="153" spans="1:1" s="121" customFormat="1" x14ac:dyDescent="0.25">
      <c r="A153" s="124"/>
    </row>
    <row r="154" spans="1:1" s="121" customFormat="1" x14ac:dyDescent="0.25">
      <c r="A154" s="124"/>
    </row>
    <row r="155" spans="1:1" s="121" customFormat="1" x14ac:dyDescent="0.25">
      <c r="A155" s="124"/>
    </row>
    <row r="156" spans="1:1" s="121" customFormat="1" x14ac:dyDescent="0.25">
      <c r="A156" s="124"/>
    </row>
    <row r="157" spans="1:1" s="121" customFormat="1" x14ac:dyDescent="0.25">
      <c r="A157" s="124"/>
    </row>
    <row r="158" spans="1:1" s="121" customFormat="1" x14ac:dyDescent="0.25">
      <c r="A158" s="124"/>
    </row>
    <row r="159" spans="1:1" s="121" customFormat="1" x14ac:dyDescent="0.25">
      <c r="A159" s="124"/>
    </row>
    <row r="160" spans="1:1" s="121" customFormat="1" x14ac:dyDescent="0.25">
      <c r="A160" s="124"/>
    </row>
    <row r="161" spans="1:1" s="121" customFormat="1" x14ac:dyDescent="0.25">
      <c r="A161" s="124"/>
    </row>
    <row r="162" spans="1:1" s="121" customFormat="1" x14ac:dyDescent="0.25">
      <c r="A162" s="124"/>
    </row>
    <row r="163" spans="1:1" s="121" customFormat="1" x14ac:dyDescent="0.25">
      <c r="A163" s="124"/>
    </row>
    <row r="164" spans="1:1" s="121" customFormat="1" x14ac:dyDescent="0.25">
      <c r="A164" s="124"/>
    </row>
    <row r="165" spans="1:1" s="121" customFormat="1" x14ac:dyDescent="0.25">
      <c r="A165" s="124"/>
    </row>
    <row r="166" spans="1:1" s="121" customFormat="1" x14ac:dyDescent="0.25">
      <c r="A166" s="124"/>
    </row>
    <row r="167" spans="1:1" s="121" customFormat="1" x14ac:dyDescent="0.25">
      <c r="A167" s="124"/>
    </row>
    <row r="168" spans="1:1" s="121" customFormat="1" x14ac:dyDescent="0.25">
      <c r="A168" s="124"/>
    </row>
    <row r="169" spans="1:1" s="121" customFormat="1" x14ac:dyDescent="0.25">
      <c r="A169" s="124"/>
    </row>
    <row r="170" spans="1:1" s="121" customFormat="1" x14ac:dyDescent="0.25">
      <c r="A170" s="124"/>
    </row>
    <row r="171" spans="1:1" s="121" customFormat="1" x14ac:dyDescent="0.25">
      <c r="A171" s="124"/>
    </row>
    <row r="172" spans="1:1" s="121" customFormat="1" x14ac:dyDescent="0.25">
      <c r="A172" s="124"/>
    </row>
    <row r="173" spans="1:1" s="121" customFormat="1" x14ac:dyDescent="0.25">
      <c r="A173" s="124"/>
    </row>
    <row r="174" spans="1:1" s="121" customFormat="1" x14ac:dyDescent="0.25">
      <c r="A174" s="124"/>
    </row>
    <row r="175" spans="1:1" s="121" customFormat="1" x14ac:dyDescent="0.25">
      <c r="A175" s="124"/>
    </row>
    <row r="176" spans="1:1" s="121" customFormat="1" x14ac:dyDescent="0.25">
      <c r="A176" s="124"/>
    </row>
    <row r="177" spans="1:1" s="121" customFormat="1" x14ac:dyDescent="0.25">
      <c r="A177" s="124"/>
    </row>
    <row r="178" spans="1:1" s="121" customFormat="1" x14ac:dyDescent="0.25">
      <c r="A178" s="124"/>
    </row>
    <row r="179" spans="1:1" s="121" customFormat="1" x14ac:dyDescent="0.25">
      <c r="A179" s="124"/>
    </row>
    <row r="180" spans="1:1" s="121" customFormat="1" x14ac:dyDescent="0.25">
      <c r="A180" s="124"/>
    </row>
    <row r="181" spans="1:1" s="121" customFormat="1" x14ac:dyDescent="0.25">
      <c r="A181" s="124"/>
    </row>
    <row r="182" spans="1:1" s="121" customFormat="1" x14ac:dyDescent="0.25">
      <c r="A182" s="124"/>
    </row>
    <row r="183" spans="1:1" s="121" customFormat="1" x14ac:dyDescent="0.25">
      <c r="A183" s="124"/>
    </row>
    <row r="184" spans="1:1" s="121" customFormat="1" x14ac:dyDescent="0.25">
      <c r="A184" s="124"/>
    </row>
    <row r="185" spans="1:1" s="121" customFormat="1" x14ac:dyDescent="0.25">
      <c r="A185" s="124"/>
    </row>
    <row r="186" spans="1:1" s="121" customFormat="1" x14ac:dyDescent="0.25">
      <c r="A186" s="124"/>
    </row>
    <row r="187" spans="1:1" s="121" customFormat="1" x14ac:dyDescent="0.25">
      <c r="A187" s="124"/>
    </row>
    <row r="188" spans="1:1" s="121" customFormat="1" x14ac:dyDescent="0.25">
      <c r="A188" s="124"/>
    </row>
    <row r="189" spans="1:1" s="121" customFormat="1" x14ac:dyDescent="0.25">
      <c r="A189" s="124"/>
    </row>
    <row r="190" spans="1:1" s="121" customFormat="1" x14ac:dyDescent="0.25">
      <c r="A190" s="124"/>
    </row>
    <row r="191" spans="1:1" s="121" customFormat="1" x14ac:dyDescent="0.25">
      <c r="A191" s="124"/>
    </row>
    <row r="192" spans="1:1" s="121" customFormat="1" x14ac:dyDescent="0.25">
      <c r="A192" s="124"/>
    </row>
    <row r="193" spans="1:1" s="121" customFormat="1" x14ac:dyDescent="0.25">
      <c r="A193" s="124"/>
    </row>
    <row r="194" spans="1:1" s="121" customFormat="1" x14ac:dyDescent="0.25">
      <c r="A194" s="124"/>
    </row>
    <row r="195" spans="1:1" s="121" customFormat="1" x14ac:dyDescent="0.25">
      <c r="A195" s="124"/>
    </row>
    <row r="196" spans="1:1" s="121" customFormat="1" x14ac:dyDescent="0.25">
      <c r="A196" s="124"/>
    </row>
    <row r="197" spans="1:1" s="121" customFormat="1" x14ac:dyDescent="0.25">
      <c r="A197" s="124"/>
    </row>
    <row r="198" spans="1:1" s="121" customFormat="1" x14ac:dyDescent="0.25">
      <c r="A198" s="124"/>
    </row>
    <row r="199" spans="1:1" s="121" customFormat="1" x14ac:dyDescent="0.25">
      <c r="A199" s="124"/>
    </row>
    <row r="200" spans="1:1" s="121" customFormat="1" x14ac:dyDescent="0.25">
      <c r="A200" s="124"/>
    </row>
    <row r="201" spans="1:1" s="121" customFormat="1" x14ac:dyDescent="0.25">
      <c r="A201" s="124"/>
    </row>
    <row r="202" spans="1:1" s="121" customFormat="1" x14ac:dyDescent="0.25">
      <c r="A202" s="124"/>
    </row>
    <row r="203" spans="1:1" s="121" customFormat="1" x14ac:dyDescent="0.25">
      <c r="A203" s="124"/>
    </row>
    <row r="204" spans="1:1" s="121" customFormat="1" x14ac:dyDescent="0.25">
      <c r="A204" s="124"/>
    </row>
    <row r="205" spans="1:1" s="121" customFormat="1" x14ac:dyDescent="0.25">
      <c r="A205" s="124"/>
    </row>
    <row r="206" spans="1:1" s="121" customFormat="1" x14ac:dyDescent="0.25">
      <c r="A206" s="124"/>
    </row>
    <row r="207" spans="1:1" s="121" customFormat="1" x14ac:dyDescent="0.25">
      <c r="A207" s="124"/>
    </row>
    <row r="208" spans="1:1" s="121" customFormat="1" x14ac:dyDescent="0.25">
      <c r="A208" s="124"/>
    </row>
    <row r="209" spans="1:1" s="121" customFormat="1" x14ac:dyDescent="0.25">
      <c r="A209" s="124"/>
    </row>
    <row r="210" spans="1:1" s="121" customFormat="1" x14ac:dyDescent="0.25">
      <c r="A210" s="124"/>
    </row>
    <row r="211" spans="1:1" s="121" customFormat="1" x14ac:dyDescent="0.25">
      <c r="A211" s="124"/>
    </row>
    <row r="212" spans="1:1" s="121" customFormat="1" x14ac:dyDescent="0.25">
      <c r="A212" s="124"/>
    </row>
    <row r="213" spans="1:1" s="121" customFormat="1" x14ac:dyDescent="0.25">
      <c r="A213" s="124"/>
    </row>
    <row r="214" spans="1:1" s="121" customFormat="1" x14ac:dyDescent="0.25">
      <c r="A214" s="124"/>
    </row>
    <row r="215" spans="1:1" s="121" customFormat="1" x14ac:dyDescent="0.25">
      <c r="A215" s="124"/>
    </row>
    <row r="216" spans="1:1" s="121" customFormat="1" x14ac:dyDescent="0.25">
      <c r="A216" s="124"/>
    </row>
    <row r="217" spans="1:1" s="121" customFormat="1" x14ac:dyDescent="0.25">
      <c r="A217" s="124"/>
    </row>
    <row r="218" spans="1:1" s="121" customFormat="1" x14ac:dyDescent="0.25">
      <c r="A218" s="124"/>
    </row>
    <row r="219" spans="1:1" s="121" customFormat="1" x14ac:dyDescent="0.25">
      <c r="A219" s="124"/>
    </row>
    <row r="220" spans="1:1" s="121" customFormat="1" x14ac:dyDescent="0.25">
      <c r="A220" s="124"/>
    </row>
    <row r="221" spans="1:1" s="121" customFormat="1" x14ac:dyDescent="0.25">
      <c r="A221" s="124"/>
    </row>
    <row r="222" spans="1:1" s="121" customFormat="1" x14ac:dyDescent="0.25">
      <c r="A222" s="124"/>
    </row>
    <row r="223" spans="1:1" s="121" customFormat="1" x14ac:dyDescent="0.25">
      <c r="A223" s="124"/>
    </row>
    <row r="224" spans="1:1" s="121" customFormat="1" x14ac:dyDescent="0.25">
      <c r="A224" s="124"/>
    </row>
    <row r="225" spans="1:1" s="121" customFormat="1" x14ac:dyDescent="0.25">
      <c r="A225" s="124"/>
    </row>
    <row r="226" spans="1:1" s="121" customFormat="1" x14ac:dyDescent="0.25">
      <c r="A226" s="124"/>
    </row>
    <row r="227" spans="1:1" s="121" customFormat="1" x14ac:dyDescent="0.25">
      <c r="A227" s="124"/>
    </row>
    <row r="228" spans="1:1" s="121" customFormat="1" x14ac:dyDescent="0.25">
      <c r="A228" s="124"/>
    </row>
    <row r="229" spans="1:1" s="121" customFormat="1" x14ac:dyDescent="0.25">
      <c r="A229" s="124"/>
    </row>
    <row r="230" spans="1:1" s="121" customFormat="1" x14ac:dyDescent="0.25">
      <c r="A230" s="124"/>
    </row>
    <row r="231" spans="1:1" s="121" customFormat="1" x14ac:dyDescent="0.25">
      <c r="A231" s="124"/>
    </row>
    <row r="232" spans="1:1" s="121" customFormat="1" x14ac:dyDescent="0.25">
      <c r="A232" s="124"/>
    </row>
    <row r="233" spans="1:1" s="121" customFormat="1" x14ac:dyDescent="0.25">
      <c r="A233" s="124"/>
    </row>
    <row r="234" spans="1:1" s="121" customFormat="1" x14ac:dyDescent="0.25">
      <c r="A234" s="124"/>
    </row>
    <row r="235" spans="1:1" s="121" customFormat="1" x14ac:dyDescent="0.25">
      <c r="A235" s="124"/>
    </row>
    <row r="236" spans="1:1" s="121" customFormat="1" x14ac:dyDescent="0.25">
      <c r="A236" s="124"/>
    </row>
    <row r="237" spans="1:1" s="121" customFormat="1" x14ac:dyDescent="0.25">
      <c r="A237" s="124"/>
    </row>
    <row r="238" spans="1:1" s="121" customFormat="1" x14ac:dyDescent="0.25">
      <c r="A238" s="124"/>
    </row>
    <row r="239" spans="1:1" s="121" customFormat="1" x14ac:dyDescent="0.25">
      <c r="A239" s="124"/>
    </row>
    <row r="240" spans="1:1" s="121" customFormat="1" x14ac:dyDescent="0.25">
      <c r="A240" s="124"/>
    </row>
    <row r="241" spans="1:1" s="121" customFormat="1" x14ac:dyDescent="0.25">
      <c r="A241" s="124"/>
    </row>
    <row r="242" spans="1:1" s="121" customFormat="1" x14ac:dyDescent="0.25">
      <c r="A242" s="124"/>
    </row>
    <row r="243" spans="1:1" s="121" customFormat="1" x14ac:dyDescent="0.25">
      <c r="A243" s="124"/>
    </row>
    <row r="244" spans="1:1" s="121" customFormat="1" x14ac:dyDescent="0.25">
      <c r="A244" s="124"/>
    </row>
    <row r="245" spans="1:1" s="121" customFormat="1" x14ac:dyDescent="0.25">
      <c r="A245" s="124"/>
    </row>
    <row r="246" spans="1:1" s="121" customFormat="1" x14ac:dyDescent="0.25">
      <c r="A246" s="124"/>
    </row>
    <row r="247" spans="1:1" s="121" customFormat="1" x14ac:dyDescent="0.25">
      <c r="A247" s="124"/>
    </row>
    <row r="248" spans="1:1" s="121" customFormat="1" x14ac:dyDescent="0.25">
      <c r="A248" s="124"/>
    </row>
    <row r="249" spans="1:1" s="121" customFormat="1" x14ac:dyDescent="0.25">
      <c r="A249" s="124"/>
    </row>
    <row r="250" spans="1:1" s="121" customFormat="1" x14ac:dyDescent="0.25">
      <c r="A250" s="124"/>
    </row>
    <row r="251" spans="1:1" s="121" customFormat="1" x14ac:dyDescent="0.25">
      <c r="A251" s="124"/>
    </row>
    <row r="252" spans="1:1" s="121" customFormat="1" x14ac:dyDescent="0.25">
      <c r="A252" s="124"/>
    </row>
    <row r="253" spans="1:1" s="121" customFormat="1" x14ac:dyDescent="0.25">
      <c r="A253" s="124"/>
    </row>
    <row r="254" spans="1:1" s="121" customFormat="1" x14ac:dyDescent="0.25">
      <c r="A254" s="124"/>
    </row>
    <row r="255" spans="1:1" s="121" customFormat="1" x14ac:dyDescent="0.25">
      <c r="A255" s="124"/>
    </row>
    <row r="256" spans="1:1" s="121" customFormat="1" x14ac:dyDescent="0.25">
      <c r="A256" s="124"/>
    </row>
    <row r="257" spans="1:1" s="121" customFormat="1" x14ac:dyDescent="0.25">
      <c r="A257" s="124"/>
    </row>
    <row r="258" spans="1:1" s="121" customFormat="1" x14ac:dyDescent="0.25">
      <c r="A258" s="124"/>
    </row>
    <row r="259" spans="1:1" s="121" customFormat="1" x14ac:dyDescent="0.25">
      <c r="A259" s="124"/>
    </row>
    <row r="260" spans="1:1" s="121" customFormat="1" x14ac:dyDescent="0.25">
      <c r="A260" s="124"/>
    </row>
    <row r="261" spans="1:1" s="121" customFormat="1" x14ac:dyDescent="0.25">
      <c r="A261" s="124"/>
    </row>
    <row r="262" spans="1:1" s="121" customFormat="1" x14ac:dyDescent="0.25">
      <c r="A262" s="124"/>
    </row>
    <row r="263" spans="1:1" s="121" customFormat="1" x14ac:dyDescent="0.25">
      <c r="A263" s="124"/>
    </row>
    <row r="264" spans="1:1" s="121" customFormat="1" x14ac:dyDescent="0.25">
      <c r="A264" s="124"/>
    </row>
    <row r="265" spans="1:1" s="121" customFormat="1" x14ac:dyDescent="0.25">
      <c r="A265" s="124"/>
    </row>
    <row r="266" spans="1:1" s="121" customFormat="1" x14ac:dyDescent="0.25">
      <c r="A266" s="124"/>
    </row>
    <row r="267" spans="1:1" s="121" customFormat="1" x14ac:dyDescent="0.25">
      <c r="A267" s="124"/>
    </row>
    <row r="268" spans="1:1" s="121" customFormat="1" x14ac:dyDescent="0.25">
      <c r="A268" s="124"/>
    </row>
    <row r="269" spans="1:1" s="121" customFormat="1" x14ac:dyDescent="0.25">
      <c r="A269" s="124"/>
    </row>
    <row r="270" spans="1:1" s="121" customFormat="1" x14ac:dyDescent="0.25">
      <c r="A270" s="124"/>
    </row>
    <row r="271" spans="1:1" s="121" customFormat="1" x14ac:dyDescent="0.25">
      <c r="A271" s="124"/>
    </row>
    <row r="272" spans="1:1" s="121" customFormat="1" x14ac:dyDescent="0.25">
      <c r="A272" s="124"/>
    </row>
    <row r="273" spans="1:1" s="121" customFormat="1" x14ac:dyDescent="0.25">
      <c r="A273" s="124"/>
    </row>
    <row r="274" spans="1:1" s="121" customFormat="1" x14ac:dyDescent="0.25">
      <c r="A274" s="124"/>
    </row>
    <row r="275" spans="1:1" s="121" customFormat="1" x14ac:dyDescent="0.25">
      <c r="A275" s="124"/>
    </row>
    <row r="276" spans="1:1" s="121" customFormat="1" x14ac:dyDescent="0.25">
      <c r="A276" s="124"/>
    </row>
    <row r="277" spans="1:1" s="121" customFormat="1" x14ac:dyDescent="0.25">
      <c r="A277" s="124"/>
    </row>
    <row r="278" spans="1:1" s="121" customFormat="1" x14ac:dyDescent="0.25">
      <c r="A278" s="124"/>
    </row>
    <row r="279" spans="1:1" s="121" customFormat="1" x14ac:dyDescent="0.25">
      <c r="A279" s="124"/>
    </row>
    <row r="280" spans="1:1" s="121" customFormat="1" x14ac:dyDescent="0.25">
      <c r="A280" s="124"/>
    </row>
    <row r="281" spans="1:1" s="121" customFormat="1" x14ac:dyDescent="0.25">
      <c r="A281" s="124"/>
    </row>
    <row r="282" spans="1:1" s="121" customFormat="1" x14ac:dyDescent="0.25">
      <c r="A282" s="124"/>
    </row>
    <row r="283" spans="1:1" s="121" customFormat="1" x14ac:dyDescent="0.25">
      <c r="A283" s="124"/>
    </row>
    <row r="284" spans="1:1" s="121" customFormat="1" x14ac:dyDescent="0.25">
      <c r="A284" s="124"/>
    </row>
    <row r="285" spans="1:1" s="121" customFormat="1" x14ac:dyDescent="0.25">
      <c r="A285" s="124"/>
    </row>
    <row r="286" spans="1:1" s="121" customFormat="1" x14ac:dyDescent="0.25">
      <c r="A286" s="124"/>
    </row>
    <row r="287" spans="1:1" s="121" customFormat="1" x14ac:dyDescent="0.25">
      <c r="A287" s="124"/>
    </row>
    <row r="288" spans="1:1" s="121" customFormat="1" x14ac:dyDescent="0.25">
      <c r="A288" s="124"/>
    </row>
    <row r="289" spans="1:1" s="121" customFormat="1" x14ac:dyDescent="0.25">
      <c r="A289" s="124"/>
    </row>
    <row r="290" spans="1:1" s="121" customFormat="1" x14ac:dyDescent="0.25">
      <c r="A290" s="124"/>
    </row>
    <row r="291" spans="1:1" s="121" customFormat="1" x14ac:dyDescent="0.25">
      <c r="A291" s="124"/>
    </row>
    <row r="292" spans="1:1" s="121" customFormat="1" x14ac:dyDescent="0.25">
      <c r="A292" s="124"/>
    </row>
    <row r="293" spans="1:1" s="121" customFormat="1" x14ac:dyDescent="0.25">
      <c r="A293" s="124"/>
    </row>
    <row r="294" spans="1:1" s="121" customFormat="1" x14ac:dyDescent="0.25">
      <c r="A294" s="124"/>
    </row>
    <row r="295" spans="1:1" s="121" customFormat="1" x14ac:dyDescent="0.25">
      <c r="A295" s="124"/>
    </row>
    <row r="296" spans="1:1" s="121" customFormat="1" x14ac:dyDescent="0.25">
      <c r="A296" s="124"/>
    </row>
    <row r="297" spans="1:1" s="121" customFormat="1" x14ac:dyDescent="0.25">
      <c r="A297" s="124"/>
    </row>
    <row r="298" spans="1:1" s="121" customFormat="1" x14ac:dyDescent="0.25">
      <c r="A298" s="124"/>
    </row>
    <row r="299" spans="1:1" s="121" customFormat="1" x14ac:dyDescent="0.25">
      <c r="A299" s="124"/>
    </row>
    <row r="300" spans="1:1" s="121" customFormat="1" x14ac:dyDescent="0.25">
      <c r="A300" s="124"/>
    </row>
    <row r="301" spans="1:1" s="121" customFormat="1" x14ac:dyDescent="0.25">
      <c r="A301" s="124"/>
    </row>
    <row r="302" spans="1:1" s="121" customFormat="1" x14ac:dyDescent="0.25">
      <c r="A302" s="124"/>
    </row>
    <row r="303" spans="1:1" s="121" customFormat="1" x14ac:dyDescent="0.25">
      <c r="A303" s="124"/>
    </row>
    <row r="304" spans="1:1" s="121" customFormat="1" x14ac:dyDescent="0.25">
      <c r="A304" s="124"/>
    </row>
    <row r="305" spans="1:1" s="121" customFormat="1" x14ac:dyDescent="0.25">
      <c r="A305" s="124"/>
    </row>
    <row r="306" spans="1:1" s="121" customFormat="1" x14ac:dyDescent="0.25">
      <c r="A306" s="124"/>
    </row>
    <row r="307" spans="1:1" s="121" customFormat="1" x14ac:dyDescent="0.25">
      <c r="A307" s="124"/>
    </row>
    <row r="308" spans="1:1" s="121" customFormat="1" x14ac:dyDescent="0.25">
      <c r="A308" s="124"/>
    </row>
    <row r="309" spans="1:1" s="121" customFormat="1" x14ac:dyDescent="0.25">
      <c r="A309" s="124"/>
    </row>
    <row r="310" spans="1:1" s="121" customFormat="1" x14ac:dyDescent="0.25">
      <c r="A310" s="124"/>
    </row>
    <row r="311" spans="1:1" s="121" customFormat="1" x14ac:dyDescent="0.25">
      <c r="A311" s="124"/>
    </row>
    <row r="312" spans="1:1" s="121" customFormat="1" x14ac:dyDescent="0.25">
      <c r="A312" s="124"/>
    </row>
    <row r="313" spans="1:1" s="121" customFormat="1" x14ac:dyDescent="0.25">
      <c r="A313" s="124"/>
    </row>
    <row r="314" spans="1:1" s="121" customFormat="1" x14ac:dyDescent="0.25">
      <c r="A314" s="124"/>
    </row>
    <row r="315" spans="1:1" s="121" customFormat="1" x14ac:dyDescent="0.25">
      <c r="A315" s="124"/>
    </row>
    <row r="316" spans="1:1" s="121" customFormat="1" x14ac:dyDescent="0.25">
      <c r="A316" s="124"/>
    </row>
    <row r="317" spans="1:1" s="121" customFormat="1" x14ac:dyDescent="0.25">
      <c r="A317" s="124"/>
    </row>
    <row r="318" spans="1:1" s="121" customFormat="1" x14ac:dyDescent="0.25">
      <c r="A318" s="124"/>
    </row>
    <row r="319" spans="1:1" s="121" customFormat="1" x14ac:dyDescent="0.25">
      <c r="A319" s="124"/>
    </row>
    <row r="320" spans="1:1" s="121" customFormat="1" x14ac:dyDescent="0.25">
      <c r="A320" s="124"/>
    </row>
    <row r="321" spans="1:1" s="121" customFormat="1" x14ac:dyDescent="0.25">
      <c r="A321" s="124"/>
    </row>
    <row r="322" spans="1:1" s="121" customFormat="1" x14ac:dyDescent="0.25">
      <c r="A322" s="124"/>
    </row>
    <row r="323" spans="1:1" s="121" customFormat="1" x14ac:dyDescent="0.25">
      <c r="A323" s="124"/>
    </row>
    <row r="324" spans="1:1" s="121" customFormat="1" x14ac:dyDescent="0.25">
      <c r="A324" s="124"/>
    </row>
    <row r="325" spans="1:1" s="121" customFormat="1" x14ac:dyDescent="0.25">
      <c r="A325" s="124"/>
    </row>
    <row r="326" spans="1:1" s="121" customFormat="1" x14ac:dyDescent="0.25">
      <c r="A326" s="124"/>
    </row>
    <row r="327" spans="1:1" s="121" customFormat="1" x14ac:dyDescent="0.25">
      <c r="A327" s="124"/>
    </row>
    <row r="328" spans="1:1" s="121" customFormat="1" x14ac:dyDescent="0.25">
      <c r="A328" s="124"/>
    </row>
    <row r="329" spans="1:1" s="121" customFormat="1" x14ac:dyDescent="0.25">
      <c r="A329" s="124"/>
    </row>
    <row r="330" spans="1:1" s="121" customFormat="1" x14ac:dyDescent="0.25">
      <c r="A330" s="124"/>
    </row>
    <row r="331" spans="1:1" s="121" customFormat="1" x14ac:dyDescent="0.25">
      <c r="A331" s="124"/>
    </row>
    <row r="332" spans="1:1" s="121" customFormat="1" x14ac:dyDescent="0.25">
      <c r="A332" s="124"/>
    </row>
    <row r="333" spans="1:1" s="121" customFormat="1" x14ac:dyDescent="0.25">
      <c r="A333" s="124"/>
    </row>
    <row r="334" spans="1:1" s="121" customFormat="1" x14ac:dyDescent="0.25">
      <c r="A334" s="124"/>
    </row>
    <row r="335" spans="1:1" s="121" customFormat="1" x14ac:dyDescent="0.25">
      <c r="A335" s="124"/>
    </row>
    <row r="336" spans="1:1" s="121" customFormat="1" x14ac:dyDescent="0.25">
      <c r="A336" s="124"/>
    </row>
    <row r="337" spans="1:1" s="121" customFormat="1" x14ac:dyDescent="0.25">
      <c r="A337" s="124"/>
    </row>
    <row r="338" spans="1:1" s="121" customFormat="1" x14ac:dyDescent="0.25">
      <c r="A338" s="124"/>
    </row>
    <row r="339" spans="1:1" s="121" customFormat="1" x14ac:dyDescent="0.25">
      <c r="A339" s="124"/>
    </row>
    <row r="340" spans="1:1" s="121" customFormat="1" x14ac:dyDescent="0.25">
      <c r="A340" s="124"/>
    </row>
    <row r="341" spans="1:1" s="121" customFormat="1" x14ac:dyDescent="0.25">
      <c r="A341" s="124"/>
    </row>
    <row r="342" spans="1:1" s="121" customFormat="1" x14ac:dyDescent="0.25">
      <c r="A342" s="124"/>
    </row>
    <row r="343" spans="1:1" s="121" customFormat="1" x14ac:dyDescent="0.25">
      <c r="A343" s="124"/>
    </row>
    <row r="344" spans="1:1" s="121" customFormat="1" x14ac:dyDescent="0.25">
      <c r="A344" s="124"/>
    </row>
    <row r="345" spans="1:1" s="121" customFormat="1" x14ac:dyDescent="0.25">
      <c r="A345" s="124"/>
    </row>
    <row r="346" spans="1:1" s="121" customFormat="1" x14ac:dyDescent="0.25">
      <c r="A346" s="124"/>
    </row>
    <row r="347" spans="1:1" s="121" customFormat="1" x14ac:dyDescent="0.25">
      <c r="A347" s="124"/>
    </row>
    <row r="348" spans="1:1" s="121" customFormat="1" x14ac:dyDescent="0.25">
      <c r="A348" s="124"/>
    </row>
    <row r="349" spans="1:1" s="121" customFormat="1" x14ac:dyDescent="0.25">
      <c r="A349" s="124"/>
    </row>
    <row r="350" spans="1:1" s="121" customFormat="1" x14ac:dyDescent="0.25">
      <c r="A350" s="124"/>
    </row>
    <row r="351" spans="1:1" s="121" customFormat="1" x14ac:dyDescent="0.25">
      <c r="A351" s="124"/>
    </row>
    <row r="352" spans="1:1" s="121" customFormat="1" x14ac:dyDescent="0.25">
      <c r="A352" s="124"/>
    </row>
    <row r="353" spans="1:1" s="121" customFormat="1" x14ac:dyDescent="0.25">
      <c r="A353" s="124"/>
    </row>
    <row r="354" spans="1:1" s="121" customFormat="1" x14ac:dyDescent="0.25">
      <c r="A354" s="124"/>
    </row>
    <row r="355" spans="1:1" s="121" customFormat="1" x14ac:dyDescent="0.25">
      <c r="A355" s="124"/>
    </row>
    <row r="356" spans="1:1" s="121" customFormat="1" x14ac:dyDescent="0.25">
      <c r="A356" s="124"/>
    </row>
    <row r="357" spans="1:1" s="121" customFormat="1" x14ac:dyDescent="0.25">
      <c r="A357" s="124"/>
    </row>
    <row r="358" spans="1:1" s="121" customFormat="1" x14ac:dyDescent="0.25">
      <c r="A358" s="124"/>
    </row>
    <row r="359" spans="1:1" s="121" customFormat="1" x14ac:dyDescent="0.25">
      <c r="A359" s="124"/>
    </row>
    <row r="360" spans="1:1" s="121" customFormat="1" x14ac:dyDescent="0.25">
      <c r="A360" s="124"/>
    </row>
    <row r="361" spans="1:1" s="121" customFormat="1" x14ac:dyDescent="0.25">
      <c r="A361" s="124"/>
    </row>
    <row r="362" spans="1:1" s="121" customFormat="1" x14ac:dyDescent="0.25">
      <c r="A362" s="124"/>
    </row>
    <row r="363" spans="1:1" s="121" customFormat="1" x14ac:dyDescent="0.25">
      <c r="A363" s="124"/>
    </row>
    <row r="364" spans="1:1" s="121" customFormat="1" x14ac:dyDescent="0.25">
      <c r="A364" s="124"/>
    </row>
    <row r="365" spans="1:1" s="121" customFormat="1" x14ac:dyDescent="0.25">
      <c r="A365" s="124"/>
    </row>
    <row r="366" spans="1:1" s="121" customFormat="1" x14ac:dyDescent="0.25">
      <c r="A366" s="124"/>
    </row>
    <row r="367" spans="1:1" s="121" customFormat="1" x14ac:dyDescent="0.25">
      <c r="A367" s="124"/>
    </row>
    <row r="368" spans="1:1" s="121" customFormat="1" x14ac:dyDescent="0.25">
      <c r="A368" s="124"/>
    </row>
    <row r="369" spans="1:1" s="121" customFormat="1" x14ac:dyDescent="0.25">
      <c r="A369" s="124"/>
    </row>
    <row r="370" spans="1:1" s="121" customFormat="1" x14ac:dyDescent="0.25">
      <c r="A370" s="124"/>
    </row>
    <row r="371" spans="1:1" s="121" customFormat="1" x14ac:dyDescent="0.25">
      <c r="A371" s="124"/>
    </row>
    <row r="372" spans="1:1" s="121" customFormat="1" x14ac:dyDescent="0.25">
      <c r="A372" s="124"/>
    </row>
    <row r="373" spans="1:1" s="121" customFormat="1" x14ac:dyDescent="0.25">
      <c r="A373" s="124"/>
    </row>
    <row r="374" spans="1:1" s="121" customFormat="1" x14ac:dyDescent="0.25">
      <c r="A374" s="124"/>
    </row>
    <row r="375" spans="1:1" s="121" customFormat="1" x14ac:dyDescent="0.25">
      <c r="A375" s="124"/>
    </row>
    <row r="376" spans="1:1" s="121" customFormat="1" x14ac:dyDescent="0.25">
      <c r="A376" s="124"/>
    </row>
    <row r="377" spans="1:1" s="121" customFormat="1" x14ac:dyDescent="0.25">
      <c r="A377" s="124"/>
    </row>
    <row r="378" spans="1:1" s="121" customFormat="1" x14ac:dyDescent="0.25">
      <c r="A378" s="124"/>
    </row>
    <row r="379" spans="1:1" s="121" customFormat="1" x14ac:dyDescent="0.25">
      <c r="A379" s="124"/>
    </row>
    <row r="380" spans="1:1" s="121" customFormat="1" x14ac:dyDescent="0.25">
      <c r="A380" s="124"/>
    </row>
    <row r="381" spans="1:1" s="121" customFormat="1" x14ac:dyDescent="0.25">
      <c r="A381" s="124"/>
    </row>
    <row r="382" spans="1:1" s="121" customFormat="1" x14ac:dyDescent="0.25">
      <c r="A382" s="124"/>
    </row>
    <row r="383" spans="1:1" s="121" customFormat="1" x14ac:dyDescent="0.25">
      <c r="A383" s="124"/>
    </row>
    <row r="384" spans="1:1" s="121" customFormat="1" x14ac:dyDescent="0.25">
      <c r="A384" s="124"/>
    </row>
    <row r="385" spans="1:1" s="121" customFormat="1" x14ac:dyDescent="0.25">
      <c r="A385" s="124"/>
    </row>
    <row r="386" spans="1:1" s="121" customFormat="1" x14ac:dyDescent="0.25">
      <c r="A386" s="124"/>
    </row>
    <row r="387" spans="1:1" s="121" customFormat="1" x14ac:dyDescent="0.25">
      <c r="A387" s="124"/>
    </row>
    <row r="388" spans="1:1" s="121" customFormat="1" x14ac:dyDescent="0.25">
      <c r="A388" s="124"/>
    </row>
    <row r="389" spans="1:1" s="121" customFormat="1" x14ac:dyDescent="0.25">
      <c r="A389" s="124"/>
    </row>
    <row r="390" spans="1:1" s="121" customFormat="1" x14ac:dyDescent="0.25">
      <c r="A390" s="124"/>
    </row>
    <row r="391" spans="1:1" s="121" customFormat="1" x14ac:dyDescent="0.25">
      <c r="A391" s="124"/>
    </row>
    <row r="392" spans="1:1" s="121" customFormat="1" x14ac:dyDescent="0.25">
      <c r="A392" s="124"/>
    </row>
    <row r="393" spans="1:1" s="121" customFormat="1" x14ac:dyDescent="0.25">
      <c r="A393" s="124"/>
    </row>
    <row r="394" spans="1:1" s="121" customFormat="1" x14ac:dyDescent="0.25">
      <c r="A394" s="124"/>
    </row>
    <row r="395" spans="1:1" s="121" customFormat="1" x14ac:dyDescent="0.25">
      <c r="A395" s="124"/>
    </row>
    <row r="396" spans="1:1" s="121" customFormat="1" x14ac:dyDescent="0.25">
      <c r="A396" s="124"/>
    </row>
    <row r="397" spans="1:1" s="121" customFormat="1" x14ac:dyDescent="0.25">
      <c r="A397" s="124"/>
    </row>
    <row r="398" spans="1:1" s="121" customFormat="1" x14ac:dyDescent="0.25">
      <c r="A398" s="124"/>
    </row>
    <row r="399" spans="1:1" s="121" customFormat="1" x14ac:dyDescent="0.25">
      <c r="A399" s="124"/>
    </row>
    <row r="400" spans="1:1" s="121" customFormat="1" x14ac:dyDescent="0.25">
      <c r="A400" s="124"/>
    </row>
    <row r="401" spans="1:1" s="121" customFormat="1" x14ac:dyDescent="0.25">
      <c r="A401" s="124"/>
    </row>
    <row r="402" spans="1:1" s="121" customFormat="1" x14ac:dyDescent="0.25">
      <c r="A402" s="124"/>
    </row>
    <row r="403" spans="1:1" s="121" customFormat="1" x14ac:dyDescent="0.25">
      <c r="A403" s="124"/>
    </row>
    <row r="404" spans="1:1" s="121" customFormat="1" x14ac:dyDescent="0.25">
      <c r="A404" s="124"/>
    </row>
    <row r="405" spans="1:1" s="121" customFormat="1" x14ac:dyDescent="0.25">
      <c r="A405" s="124"/>
    </row>
    <row r="406" spans="1:1" s="121" customFormat="1" x14ac:dyDescent="0.25">
      <c r="A406" s="124"/>
    </row>
    <row r="407" spans="1:1" s="121" customFormat="1" x14ac:dyDescent="0.25">
      <c r="A407" s="124"/>
    </row>
    <row r="408" spans="1:1" s="121" customFormat="1" x14ac:dyDescent="0.25">
      <c r="A408" s="124"/>
    </row>
    <row r="409" spans="1:1" s="121" customFormat="1" x14ac:dyDescent="0.25">
      <c r="A409" s="124"/>
    </row>
    <row r="410" spans="1:1" s="121" customFormat="1" x14ac:dyDescent="0.25">
      <c r="A410" s="124"/>
    </row>
    <row r="411" spans="1:1" s="121" customFormat="1" x14ac:dyDescent="0.25">
      <c r="A411" s="124"/>
    </row>
    <row r="412" spans="1:1" s="121" customFormat="1" x14ac:dyDescent="0.25">
      <c r="A412" s="124"/>
    </row>
    <row r="413" spans="1:1" s="121" customFormat="1" x14ac:dyDescent="0.25">
      <c r="A413" s="124"/>
    </row>
    <row r="414" spans="1:1" s="121" customFormat="1" x14ac:dyDescent="0.25">
      <c r="A414" s="124"/>
    </row>
    <row r="415" spans="1:1" s="121" customFormat="1" x14ac:dyDescent="0.25">
      <c r="A415" s="124"/>
    </row>
    <row r="416" spans="1:1" s="121" customFormat="1" x14ac:dyDescent="0.25">
      <c r="A416" s="124"/>
    </row>
    <row r="417" spans="1:1" s="121" customFormat="1" x14ac:dyDescent="0.25">
      <c r="A417" s="124"/>
    </row>
    <row r="418" spans="1:1" s="121" customFormat="1" x14ac:dyDescent="0.25">
      <c r="A418" s="124"/>
    </row>
    <row r="419" spans="1:1" s="121" customFormat="1" x14ac:dyDescent="0.25">
      <c r="A419" s="124"/>
    </row>
    <row r="420" spans="1:1" s="121" customFormat="1" x14ac:dyDescent="0.25">
      <c r="A420" s="124"/>
    </row>
    <row r="421" spans="1:1" s="121" customFormat="1" x14ac:dyDescent="0.25">
      <c r="A421" s="124"/>
    </row>
    <row r="422" spans="1:1" s="121" customFormat="1" x14ac:dyDescent="0.25">
      <c r="A422" s="124"/>
    </row>
    <row r="423" spans="1:1" s="121" customFormat="1" x14ac:dyDescent="0.25">
      <c r="A423" s="124"/>
    </row>
    <row r="424" spans="1:1" s="121" customFormat="1" x14ac:dyDescent="0.25">
      <c r="A424" s="124"/>
    </row>
    <row r="425" spans="1:1" s="121" customFormat="1" x14ac:dyDescent="0.25">
      <c r="A425" s="124"/>
    </row>
    <row r="426" spans="1:1" s="121" customFormat="1" x14ac:dyDescent="0.25">
      <c r="A426" s="124"/>
    </row>
    <row r="427" spans="1:1" s="121" customFormat="1" x14ac:dyDescent="0.25">
      <c r="A427" s="124"/>
    </row>
    <row r="428" spans="1:1" s="121" customFormat="1" x14ac:dyDescent="0.25">
      <c r="A428" s="124"/>
    </row>
    <row r="429" spans="1:1" s="121" customFormat="1" x14ac:dyDescent="0.25">
      <c r="A429" s="124"/>
    </row>
    <row r="430" spans="1:1" s="121" customFormat="1" x14ac:dyDescent="0.25">
      <c r="A430" s="124"/>
    </row>
    <row r="431" spans="1:1" s="121" customFormat="1" x14ac:dyDescent="0.25">
      <c r="A431" s="124"/>
    </row>
    <row r="432" spans="1:1" s="121" customFormat="1" x14ac:dyDescent="0.25">
      <c r="A432" s="124"/>
    </row>
    <row r="433" spans="1:1" s="121" customFormat="1" x14ac:dyDescent="0.25">
      <c r="A433" s="124"/>
    </row>
    <row r="434" spans="1:1" s="121" customFormat="1" x14ac:dyDescent="0.25">
      <c r="A434" s="124"/>
    </row>
    <row r="435" spans="1:1" s="121" customFormat="1" x14ac:dyDescent="0.25">
      <c r="A435" s="124"/>
    </row>
    <row r="436" spans="1:1" s="121" customFormat="1" x14ac:dyDescent="0.25">
      <c r="A436" s="124"/>
    </row>
    <row r="437" spans="1:1" s="121" customFormat="1" x14ac:dyDescent="0.25">
      <c r="A437" s="124"/>
    </row>
    <row r="438" spans="1:1" s="121" customFormat="1" x14ac:dyDescent="0.25">
      <c r="A438" s="124"/>
    </row>
    <row r="439" spans="1:1" s="121" customFormat="1" x14ac:dyDescent="0.25">
      <c r="A439" s="124"/>
    </row>
    <row r="440" spans="1:1" s="121" customFormat="1" x14ac:dyDescent="0.25">
      <c r="A440" s="124"/>
    </row>
    <row r="441" spans="1:1" s="121" customFormat="1" x14ac:dyDescent="0.25">
      <c r="A441" s="124"/>
    </row>
    <row r="442" spans="1:1" s="121" customFormat="1" x14ac:dyDescent="0.25">
      <c r="A442" s="124"/>
    </row>
    <row r="443" spans="1:1" s="121" customFormat="1" x14ac:dyDescent="0.25">
      <c r="A443" s="124"/>
    </row>
    <row r="444" spans="1:1" s="121" customFormat="1" x14ac:dyDescent="0.25">
      <c r="A444" s="124"/>
    </row>
    <row r="445" spans="1:1" s="121" customFormat="1" x14ac:dyDescent="0.25">
      <c r="A445" s="124"/>
    </row>
    <row r="446" spans="1:1" s="121" customFormat="1" x14ac:dyDescent="0.25">
      <c r="A446" s="124"/>
    </row>
    <row r="447" spans="1:1" s="121" customFormat="1" x14ac:dyDescent="0.25">
      <c r="A447" s="124"/>
    </row>
    <row r="448" spans="1:1" s="121" customFormat="1" x14ac:dyDescent="0.25">
      <c r="A448" s="124"/>
    </row>
    <row r="449" spans="1:1" s="121" customFormat="1" x14ac:dyDescent="0.25">
      <c r="A449" s="124"/>
    </row>
    <row r="450" spans="1:1" s="121" customFormat="1" x14ac:dyDescent="0.25">
      <c r="A450" s="124"/>
    </row>
    <row r="451" spans="1:1" s="121" customFormat="1" x14ac:dyDescent="0.25">
      <c r="A451" s="124"/>
    </row>
    <row r="452" spans="1:1" s="121" customFormat="1" x14ac:dyDescent="0.25">
      <c r="A452" s="124"/>
    </row>
    <row r="453" spans="1:1" s="121" customFormat="1" x14ac:dyDescent="0.25">
      <c r="A453" s="124"/>
    </row>
    <row r="454" spans="1:1" s="121" customFormat="1" x14ac:dyDescent="0.25">
      <c r="A454" s="124"/>
    </row>
    <row r="455" spans="1:1" s="121" customFormat="1" x14ac:dyDescent="0.25">
      <c r="A455" s="124"/>
    </row>
    <row r="456" spans="1:1" s="121" customFormat="1" x14ac:dyDescent="0.25">
      <c r="A456" s="124"/>
    </row>
    <row r="457" spans="1:1" s="121" customFormat="1" x14ac:dyDescent="0.25">
      <c r="A457" s="124"/>
    </row>
    <row r="458" spans="1:1" s="121" customFormat="1" x14ac:dyDescent="0.25">
      <c r="A458" s="124"/>
    </row>
    <row r="459" spans="1:1" s="121" customFormat="1" x14ac:dyDescent="0.25">
      <c r="A459" s="124"/>
    </row>
    <row r="460" spans="1:1" s="121" customFormat="1" x14ac:dyDescent="0.25">
      <c r="A460" s="124"/>
    </row>
    <row r="461" spans="1:1" s="121" customFormat="1" x14ac:dyDescent="0.25">
      <c r="A461" s="124"/>
    </row>
    <row r="462" spans="1:1" s="121" customFormat="1" x14ac:dyDescent="0.25">
      <c r="A462" s="124"/>
    </row>
    <row r="463" spans="1:1" s="121" customFormat="1" x14ac:dyDescent="0.25">
      <c r="A463" s="124"/>
    </row>
    <row r="464" spans="1:1" s="121" customFormat="1" x14ac:dyDescent="0.25">
      <c r="A464" s="124"/>
    </row>
    <row r="465" spans="1:1" s="121" customFormat="1" x14ac:dyDescent="0.25">
      <c r="A465" s="124"/>
    </row>
    <row r="466" spans="1:1" s="121" customFormat="1" x14ac:dyDescent="0.25">
      <c r="A466" s="124"/>
    </row>
    <row r="467" spans="1:1" s="121" customFormat="1" x14ac:dyDescent="0.25">
      <c r="A467" s="124"/>
    </row>
    <row r="468" spans="1:1" s="121" customFormat="1" x14ac:dyDescent="0.25">
      <c r="A468" s="124"/>
    </row>
    <row r="469" spans="1:1" s="121" customFormat="1" x14ac:dyDescent="0.25">
      <c r="A469" s="124"/>
    </row>
    <row r="470" spans="1:1" s="121" customFormat="1" x14ac:dyDescent="0.25">
      <c r="A470" s="124"/>
    </row>
    <row r="471" spans="1:1" s="121" customFormat="1" x14ac:dyDescent="0.25">
      <c r="A471" s="124"/>
    </row>
    <row r="472" spans="1:1" s="121" customFormat="1" x14ac:dyDescent="0.25">
      <c r="A472" s="124"/>
    </row>
    <row r="473" spans="1:1" s="121" customFormat="1" x14ac:dyDescent="0.25">
      <c r="A473" s="124"/>
    </row>
    <row r="474" spans="1:1" s="121" customFormat="1" x14ac:dyDescent="0.25">
      <c r="A474" s="124"/>
    </row>
    <row r="475" spans="1:1" s="121" customFormat="1" x14ac:dyDescent="0.25">
      <c r="A475" s="124"/>
    </row>
    <row r="476" spans="1:1" s="121" customFormat="1" x14ac:dyDescent="0.25">
      <c r="A476" s="124"/>
    </row>
    <row r="477" spans="1:1" s="121" customFormat="1" x14ac:dyDescent="0.25">
      <c r="A477" s="124"/>
    </row>
    <row r="478" spans="1:1" s="121" customFormat="1" x14ac:dyDescent="0.25">
      <c r="A478" s="124"/>
    </row>
    <row r="479" spans="1:1" s="121" customFormat="1" x14ac:dyDescent="0.25">
      <c r="A479" s="124"/>
    </row>
    <row r="480" spans="1:1" s="121" customFormat="1" x14ac:dyDescent="0.25">
      <c r="A480" s="124"/>
    </row>
    <row r="481" spans="1:1" s="121" customFormat="1" x14ac:dyDescent="0.25">
      <c r="A481" s="124"/>
    </row>
    <row r="482" spans="1:1" s="121" customFormat="1" x14ac:dyDescent="0.25">
      <c r="A482" s="124"/>
    </row>
    <row r="483" spans="1:1" s="121" customFormat="1" x14ac:dyDescent="0.25">
      <c r="A483" s="124"/>
    </row>
    <row r="484" spans="1:1" s="121" customFormat="1" x14ac:dyDescent="0.25">
      <c r="A484" s="124"/>
    </row>
    <row r="485" spans="1:1" s="121" customFormat="1" x14ac:dyDescent="0.25">
      <c r="A485" s="124"/>
    </row>
    <row r="486" spans="1:1" s="121" customFormat="1" x14ac:dyDescent="0.25">
      <c r="A486" s="124"/>
    </row>
    <row r="487" spans="1:1" s="121" customFormat="1" x14ac:dyDescent="0.25">
      <c r="A487" s="124"/>
    </row>
    <row r="488" spans="1:1" s="121" customFormat="1" x14ac:dyDescent="0.25">
      <c r="A488" s="124"/>
    </row>
    <row r="489" spans="1:1" s="121" customFormat="1" x14ac:dyDescent="0.25">
      <c r="A489" s="124"/>
    </row>
    <row r="490" spans="1:1" s="121" customFormat="1" x14ac:dyDescent="0.25">
      <c r="A490" s="124"/>
    </row>
    <row r="491" spans="1:1" s="121" customFormat="1" x14ac:dyDescent="0.25">
      <c r="A491" s="124"/>
    </row>
    <row r="492" spans="1:1" s="121" customFormat="1" x14ac:dyDescent="0.25">
      <c r="A492" s="124"/>
    </row>
    <row r="493" spans="1:1" s="121" customFormat="1" x14ac:dyDescent="0.25">
      <c r="A493" s="124"/>
    </row>
    <row r="494" spans="1:1" s="121" customFormat="1" x14ac:dyDescent="0.25">
      <c r="A494" s="124"/>
    </row>
    <row r="495" spans="1:1" s="121" customFormat="1" x14ac:dyDescent="0.25">
      <c r="A495" s="124"/>
    </row>
    <row r="496" spans="1:1" s="121" customFormat="1" x14ac:dyDescent="0.25">
      <c r="A496" s="124"/>
    </row>
    <row r="497" spans="1:1" s="121" customFormat="1" x14ac:dyDescent="0.25">
      <c r="A497" s="124"/>
    </row>
    <row r="498" spans="1:1" s="121" customFormat="1" x14ac:dyDescent="0.25">
      <c r="A498" s="124"/>
    </row>
    <row r="499" spans="1:1" s="121" customFormat="1" x14ac:dyDescent="0.25">
      <c r="A499" s="124"/>
    </row>
    <row r="500" spans="1:1" s="121" customFormat="1" x14ac:dyDescent="0.25">
      <c r="A500" s="124"/>
    </row>
    <row r="501" spans="1:1" s="121" customFormat="1" x14ac:dyDescent="0.25">
      <c r="A501" s="124"/>
    </row>
    <row r="502" spans="1:1" s="121" customFormat="1" x14ac:dyDescent="0.25">
      <c r="A502" s="124"/>
    </row>
    <row r="503" spans="1:1" s="121" customFormat="1" x14ac:dyDescent="0.25">
      <c r="A503" s="124"/>
    </row>
    <row r="504" spans="1:1" s="121" customFormat="1" x14ac:dyDescent="0.25">
      <c r="A504" s="124"/>
    </row>
    <row r="505" spans="1:1" s="121" customFormat="1" x14ac:dyDescent="0.25">
      <c r="A505" s="124"/>
    </row>
    <row r="506" spans="1:1" s="121" customFormat="1" x14ac:dyDescent="0.25">
      <c r="A506" s="124"/>
    </row>
    <row r="507" spans="1:1" s="121" customFormat="1" x14ac:dyDescent="0.25">
      <c r="A507" s="124"/>
    </row>
    <row r="508" spans="1:1" s="121" customFormat="1" x14ac:dyDescent="0.25">
      <c r="A508" s="124"/>
    </row>
    <row r="509" spans="1:1" s="121" customFormat="1" x14ac:dyDescent="0.25">
      <c r="A509" s="124"/>
    </row>
    <row r="510" spans="1:1" s="121" customFormat="1" x14ac:dyDescent="0.25">
      <c r="A510" s="124"/>
    </row>
    <row r="511" spans="1:1" s="121" customFormat="1" x14ac:dyDescent="0.25">
      <c r="A511" s="124"/>
    </row>
    <row r="512" spans="1:1" s="121" customFormat="1" x14ac:dyDescent="0.25">
      <c r="A512" s="124"/>
    </row>
    <row r="513" spans="1:1" s="121" customFormat="1" x14ac:dyDescent="0.25">
      <c r="A513" s="124"/>
    </row>
    <row r="514" spans="1:1" s="121" customFormat="1" x14ac:dyDescent="0.25">
      <c r="A514" s="124"/>
    </row>
    <row r="515" spans="1:1" s="121" customFormat="1" x14ac:dyDescent="0.25">
      <c r="A515" s="124"/>
    </row>
    <row r="516" spans="1:1" s="121" customFormat="1" x14ac:dyDescent="0.25">
      <c r="A516" s="124"/>
    </row>
    <row r="517" spans="1:1" s="121" customFormat="1" x14ac:dyDescent="0.25">
      <c r="A517" s="124"/>
    </row>
  </sheetData>
  <mergeCells count="11">
    <mergeCell ref="A1:I1"/>
    <mergeCell ref="A2:A6"/>
    <mergeCell ref="A37:B37"/>
    <mergeCell ref="B2:E2"/>
    <mergeCell ref="F2:I2"/>
    <mergeCell ref="B3:B6"/>
    <mergeCell ref="C3:C6"/>
    <mergeCell ref="D3:D6"/>
    <mergeCell ref="F3:F6"/>
    <mergeCell ref="G3:G6"/>
    <mergeCell ref="H3:H6"/>
  </mergeCells>
  <pageMargins left="0.7" right="0.7" top="0.75" bottom="0.75" header="0.3" footer="0.3"/>
  <pageSetup paperSize="9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99E4-E47E-4EF3-8EA6-E25E42F2E069}">
  <sheetPr>
    <pageSetUpPr fitToPage="1"/>
  </sheetPr>
  <dimension ref="A1:CH1037"/>
  <sheetViews>
    <sheetView topLeftCell="A27" workbookViewId="0">
      <selection activeCell="J67" sqref="J67"/>
    </sheetView>
  </sheetViews>
  <sheetFormatPr defaultRowHeight="16.5" x14ac:dyDescent="0.25"/>
  <cols>
    <col min="1" max="1" width="20.7109375" customWidth="1"/>
    <col min="2" max="2" width="11.28515625" customWidth="1"/>
    <col min="3" max="3" width="11.7109375" customWidth="1"/>
    <col min="4" max="4" width="13" customWidth="1"/>
    <col min="5" max="5" width="14.7109375" customWidth="1"/>
    <col min="6" max="6" width="19.28515625" customWidth="1"/>
    <col min="7" max="7" width="16.28515625" style="62" customWidth="1"/>
    <col min="8" max="8" width="12.7109375" customWidth="1"/>
    <col min="9" max="86" width="9.28515625" style="121"/>
  </cols>
  <sheetData>
    <row r="1" spans="1:8" ht="37.5" customHeight="1" thickBot="1" x14ac:dyDescent="0.3">
      <c r="A1" s="162" t="s">
        <v>215</v>
      </c>
      <c r="B1" s="399"/>
      <c r="C1" s="399"/>
      <c r="D1" s="399"/>
      <c r="E1" s="399"/>
      <c r="F1" s="399"/>
      <c r="G1" s="399"/>
      <c r="H1" s="400"/>
    </row>
    <row r="2" spans="1:8" ht="48" customHeight="1" thickBot="1" x14ac:dyDescent="0.3">
      <c r="A2" s="360" t="s">
        <v>216</v>
      </c>
      <c r="B2" s="19" t="s">
        <v>224</v>
      </c>
      <c r="C2" s="19" t="s">
        <v>217</v>
      </c>
      <c r="D2" s="19" t="s">
        <v>218</v>
      </c>
      <c r="E2" s="19" t="s">
        <v>219</v>
      </c>
      <c r="F2" s="53" t="s">
        <v>250</v>
      </c>
      <c r="G2" s="53" t="s">
        <v>223</v>
      </c>
      <c r="H2" s="95" t="s">
        <v>225</v>
      </c>
    </row>
    <row r="3" spans="1:8" ht="21.75" customHeight="1" thickBot="1" x14ac:dyDescent="0.3">
      <c r="A3" s="339"/>
      <c r="B3" s="19" t="s">
        <v>220</v>
      </c>
      <c r="C3" s="19" t="s">
        <v>221</v>
      </c>
      <c r="D3" s="19" t="s">
        <v>222</v>
      </c>
      <c r="E3" s="19" t="s">
        <v>111</v>
      </c>
      <c r="F3" s="34" t="s">
        <v>82</v>
      </c>
      <c r="G3" s="50" t="s">
        <v>88</v>
      </c>
      <c r="H3" s="77" t="s">
        <v>226</v>
      </c>
    </row>
    <row r="4" spans="1:8" ht="17.25" thickBot="1" x14ac:dyDescent="0.3">
      <c r="A4" s="93" t="s">
        <v>277</v>
      </c>
      <c r="B4" s="54">
        <v>2130</v>
      </c>
      <c r="C4" s="54">
        <v>8300</v>
      </c>
      <c r="D4" s="54">
        <v>8300</v>
      </c>
      <c r="E4" s="54">
        <v>0</v>
      </c>
      <c r="F4" s="82">
        <v>0</v>
      </c>
      <c r="G4" s="70">
        <f t="shared" ref="G4:G62" si="0">E4*0.1+F4*0.086</f>
        <v>0</v>
      </c>
      <c r="H4" s="76">
        <f t="shared" ref="H4:H62" si="1">G4*11.636*1000/B4</f>
        <v>0</v>
      </c>
    </row>
    <row r="5" spans="1:8" ht="17.25" thickBot="1" x14ac:dyDescent="0.3">
      <c r="A5" s="93" t="s">
        <v>278</v>
      </c>
      <c r="B5" s="54">
        <v>3520</v>
      </c>
      <c r="C5" s="54">
        <v>13040</v>
      </c>
      <c r="D5" s="54">
        <v>13040</v>
      </c>
      <c r="E5" s="54">
        <v>0</v>
      </c>
      <c r="F5" s="82">
        <v>0</v>
      </c>
      <c r="G5" s="70">
        <f t="shared" si="0"/>
        <v>0</v>
      </c>
      <c r="H5" s="76">
        <f t="shared" si="1"/>
        <v>0</v>
      </c>
    </row>
    <row r="6" spans="1:8" ht="17.25" thickBot="1" x14ac:dyDescent="0.3">
      <c r="A6" s="93" t="s">
        <v>279</v>
      </c>
      <c r="B6" s="54">
        <v>4300</v>
      </c>
      <c r="C6" s="54">
        <v>16130</v>
      </c>
      <c r="D6" s="54">
        <v>16130</v>
      </c>
      <c r="E6" s="54">
        <v>0</v>
      </c>
      <c r="F6" s="82">
        <v>0</v>
      </c>
      <c r="G6" s="70">
        <f t="shared" si="0"/>
        <v>0</v>
      </c>
      <c r="H6" s="76">
        <f t="shared" si="1"/>
        <v>0</v>
      </c>
    </row>
    <row r="7" spans="1:8" ht="17.25" thickBot="1" x14ac:dyDescent="0.3">
      <c r="A7" s="93" t="s">
        <v>280</v>
      </c>
      <c r="B7" s="54">
        <v>4700</v>
      </c>
      <c r="C7" s="54">
        <v>21900</v>
      </c>
      <c r="D7" s="54">
        <v>21900</v>
      </c>
      <c r="E7" s="54">
        <v>0</v>
      </c>
      <c r="F7" s="82">
        <v>0</v>
      </c>
      <c r="G7" s="70">
        <f t="shared" si="0"/>
        <v>0</v>
      </c>
      <c r="H7" s="76">
        <f t="shared" si="1"/>
        <v>0</v>
      </c>
    </row>
    <row r="8" spans="1:8" ht="17.25" thickBot="1" x14ac:dyDescent="0.3">
      <c r="A8" s="93" t="s">
        <v>281</v>
      </c>
      <c r="B8" s="54">
        <v>1770</v>
      </c>
      <c r="C8" s="54">
        <v>8080</v>
      </c>
      <c r="D8" s="54">
        <v>8080</v>
      </c>
      <c r="E8" s="54">
        <v>0</v>
      </c>
      <c r="F8" s="82">
        <v>0</v>
      </c>
      <c r="G8" s="70">
        <f t="shared" si="0"/>
        <v>0</v>
      </c>
      <c r="H8" s="76">
        <f t="shared" si="1"/>
        <v>0</v>
      </c>
    </row>
    <row r="9" spans="1:8" ht="17.25" thickBot="1" x14ac:dyDescent="0.3">
      <c r="A9" s="93" t="s">
        <v>283</v>
      </c>
      <c r="B9" s="54">
        <v>53</v>
      </c>
      <c r="C9" s="54">
        <v>110</v>
      </c>
      <c r="D9" s="54">
        <v>110</v>
      </c>
      <c r="E9" s="54">
        <v>0</v>
      </c>
      <c r="F9" s="82">
        <v>0</v>
      </c>
      <c r="G9" s="70">
        <f t="shared" si="0"/>
        <v>0</v>
      </c>
      <c r="H9" s="76">
        <f t="shared" si="1"/>
        <v>0</v>
      </c>
    </row>
    <row r="10" spans="1:8" ht="17.25" thickBot="1" x14ac:dyDescent="0.3">
      <c r="A10" s="93" t="s">
        <v>282</v>
      </c>
      <c r="B10" s="54">
        <v>61</v>
      </c>
      <c r="C10" s="54">
        <v>150</v>
      </c>
      <c r="D10" s="54">
        <v>150</v>
      </c>
      <c r="E10" s="54">
        <v>0</v>
      </c>
      <c r="F10" s="82">
        <v>0</v>
      </c>
      <c r="G10" s="70">
        <f t="shared" si="0"/>
        <v>0</v>
      </c>
      <c r="H10" s="76">
        <f t="shared" si="1"/>
        <v>0</v>
      </c>
    </row>
    <row r="11" spans="1:8" ht="17.25" thickBot="1" x14ac:dyDescent="0.3">
      <c r="A11" s="93" t="s">
        <v>284</v>
      </c>
      <c r="B11" s="54">
        <v>730</v>
      </c>
      <c r="C11" s="54">
        <v>2650</v>
      </c>
      <c r="D11" s="54">
        <v>2650</v>
      </c>
      <c r="E11" s="54">
        <v>0</v>
      </c>
      <c r="F11" s="82">
        <v>0</v>
      </c>
      <c r="G11" s="70">
        <f t="shared" si="0"/>
        <v>0</v>
      </c>
      <c r="H11" s="76">
        <f t="shared" si="1"/>
        <v>0</v>
      </c>
    </row>
    <row r="12" spans="1:8" ht="17.25" thickBot="1" x14ac:dyDescent="0.3">
      <c r="A12" s="93" t="s">
        <v>285</v>
      </c>
      <c r="B12" s="54">
        <v>540</v>
      </c>
      <c r="C12" s="54">
        <v>1920</v>
      </c>
      <c r="D12" s="54">
        <v>1920</v>
      </c>
      <c r="E12" s="54">
        <v>0</v>
      </c>
      <c r="F12" s="82">
        <v>0</v>
      </c>
      <c r="G12" s="70">
        <f t="shared" si="0"/>
        <v>0</v>
      </c>
      <c r="H12" s="76">
        <f t="shared" si="1"/>
        <v>0</v>
      </c>
    </row>
    <row r="13" spans="1:8" ht="17.25" thickBot="1" x14ac:dyDescent="0.3">
      <c r="A13" s="93" t="s">
        <v>286</v>
      </c>
      <c r="B13" s="54">
        <v>100</v>
      </c>
      <c r="C13" s="54">
        <v>390</v>
      </c>
      <c r="D13" s="54">
        <v>390</v>
      </c>
      <c r="E13" s="54">
        <v>0</v>
      </c>
      <c r="F13" s="82">
        <v>0</v>
      </c>
      <c r="G13" s="70">
        <f t="shared" si="0"/>
        <v>0</v>
      </c>
      <c r="H13" s="76">
        <f t="shared" si="1"/>
        <v>0</v>
      </c>
    </row>
    <row r="14" spans="1:8" ht="26.25" thickBot="1" x14ac:dyDescent="0.3">
      <c r="A14" s="93" t="s">
        <v>287</v>
      </c>
      <c r="B14" s="54">
        <v>1310</v>
      </c>
      <c r="C14" s="54">
        <v>4220</v>
      </c>
      <c r="D14" s="54">
        <v>4220</v>
      </c>
      <c r="E14" s="54">
        <v>0</v>
      </c>
      <c r="F14" s="82">
        <v>0</v>
      </c>
      <c r="G14" s="70">
        <f t="shared" si="0"/>
        <v>0</v>
      </c>
      <c r="H14" s="76">
        <f t="shared" si="1"/>
        <v>0</v>
      </c>
    </row>
    <row r="15" spans="1:8" ht="17.25" thickBot="1" x14ac:dyDescent="0.3">
      <c r="A15" s="93" t="s">
        <v>296</v>
      </c>
      <c r="B15" s="54">
        <v>590</v>
      </c>
      <c r="C15" s="54">
        <v>2010</v>
      </c>
      <c r="D15" s="54">
        <v>2010</v>
      </c>
      <c r="E15" s="54">
        <v>0</v>
      </c>
      <c r="F15" s="82">
        <v>0</v>
      </c>
      <c r="G15" s="70">
        <f t="shared" si="0"/>
        <v>0</v>
      </c>
      <c r="H15" s="76">
        <f t="shared" si="1"/>
        <v>0</v>
      </c>
    </row>
    <row r="16" spans="1:8" ht="26.25" thickBot="1" x14ac:dyDescent="0.3">
      <c r="A16" s="93" t="s">
        <v>288</v>
      </c>
      <c r="B16" s="54">
        <v>960</v>
      </c>
      <c r="C16" s="54">
        <v>3100</v>
      </c>
      <c r="D16" s="54">
        <v>3100</v>
      </c>
      <c r="E16" s="54">
        <v>0</v>
      </c>
      <c r="F16" s="82">
        <v>0</v>
      </c>
      <c r="G16" s="70">
        <f t="shared" si="0"/>
        <v>0</v>
      </c>
      <c r="H16" s="76">
        <f t="shared" si="1"/>
        <v>0</v>
      </c>
    </row>
    <row r="17" spans="1:8" ht="17.25" thickBot="1" x14ac:dyDescent="0.3">
      <c r="A17" s="93" t="s">
        <v>289</v>
      </c>
      <c r="B17" s="54">
        <v>110</v>
      </c>
      <c r="C17" s="54">
        <v>410</v>
      </c>
      <c r="D17" s="54">
        <v>410</v>
      </c>
      <c r="E17" s="54">
        <v>0</v>
      </c>
      <c r="F17" s="82">
        <v>0</v>
      </c>
      <c r="G17" s="70">
        <f t="shared" si="0"/>
        <v>0</v>
      </c>
      <c r="H17" s="76">
        <f t="shared" si="1"/>
        <v>0</v>
      </c>
    </row>
    <row r="18" spans="1:8" ht="17.25" thickBot="1" x14ac:dyDescent="0.3">
      <c r="A18" s="93" t="s">
        <v>290</v>
      </c>
      <c r="B18" s="54">
        <v>860</v>
      </c>
      <c r="C18" s="54">
        <v>3920</v>
      </c>
      <c r="D18" s="54">
        <v>3920</v>
      </c>
      <c r="E18" s="54">
        <v>0</v>
      </c>
      <c r="F18" s="82">
        <v>0</v>
      </c>
      <c r="G18" s="70">
        <f t="shared" si="0"/>
        <v>0</v>
      </c>
      <c r="H18" s="76">
        <f t="shared" si="1"/>
        <v>0</v>
      </c>
    </row>
    <row r="19" spans="1:8" ht="26.25" thickBot="1" x14ac:dyDescent="0.3">
      <c r="A19" s="93" t="s">
        <v>291</v>
      </c>
      <c r="B19" s="54">
        <v>740</v>
      </c>
      <c r="C19" s="54">
        <v>4460</v>
      </c>
      <c r="D19" s="54">
        <v>4460</v>
      </c>
      <c r="E19" s="54">
        <v>0</v>
      </c>
      <c r="F19" s="82">
        <v>0</v>
      </c>
      <c r="G19" s="70">
        <f t="shared" si="0"/>
        <v>0</v>
      </c>
      <c r="H19" s="76">
        <f t="shared" si="1"/>
        <v>0</v>
      </c>
    </row>
    <row r="20" spans="1:8" ht="17.25" thickBot="1" x14ac:dyDescent="0.3">
      <c r="A20" s="93" t="s">
        <v>292</v>
      </c>
      <c r="B20" s="54">
        <v>150</v>
      </c>
      <c r="C20" s="54">
        <v>420</v>
      </c>
      <c r="D20" s="54">
        <v>420</v>
      </c>
      <c r="E20" s="54">
        <v>0</v>
      </c>
      <c r="F20" s="82">
        <v>0</v>
      </c>
      <c r="G20" s="70">
        <f t="shared" si="0"/>
        <v>0</v>
      </c>
      <c r="H20" s="76">
        <f t="shared" si="1"/>
        <v>0</v>
      </c>
    </row>
    <row r="21" spans="1:8" ht="17.25" thickBot="1" x14ac:dyDescent="0.3">
      <c r="A21" s="93" t="s">
        <v>293</v>
      </c>
      <c r="B21" s="54">
        <v>5870</v>
      </c>
      <c r="C21" s="54">
        <v>31600</v>
      </c>
      <c r="D21" s="54">
        <v>31600</v>
      </c>
      <c r="E21" s="54">
        <v>0</v>
      </c>
      <c r="F21" s="82">
        <v>0</v>
      </c>
      <c r="G21" s="70">
        <f t="shared" si="0"/>
        <v>0</v>
      </c>
      <c r="H21" s="76">
        <f t="shared" si="1"/>
        <v>0</v>
      </c>
    </row>
    <row r="22" spans="1:8" ht="17.25" thickBot="1" x14ac:dyDescent="0.3">
      <c r="A22" s="93" t="s">
        <v>294</v>
      </c>
      <c r="B22" s="54">
        <v>2730</v>
      </c>
      <c r="C22" s="54">
        <v>9690</v>
      </c>
      <c r="D22" s="54">
        <v>9690</v>
      </c>
      <c r="E22" s="54">
        <v>0</v>
      </c>
      <c r="F22" s="82">
        <v>0</v>
      </c>
      <c r="G22" s="70">
        <f t="shared" si="0"/>
        <v>0</v>
      </c>
      <c r="H22" s="76">
        <f t="shared" si="1"/>
        <v>0</v>
      </c>
    </row>
    <row r="23" spans="1:8" ht="17.25" thickBot="1" x14ac:dyDescent="0.3">
      <c r="A23" s="93" t="s">
        <v>295</v>
      </c>
      <c r="B23" s="54">
        <v>270</v>
      </c>
      <c r="C23" s="54">
        <v>780</v>
      </c>
      <c r="D23" s="54">
        <v>780</v>
      </c>
      <c r="E23" s="54">
        <v>0</v>
      </c>
      <c r="F23" s="82">
        <v>0</v>
      </c>
      <c r="G23" s="70">
        <f t="shared" si="0"/>
        <v>0</v>
      </c>
      <c r="H23" s="76">
        <f t="shared" si="1"/>
        <v>0</v>
      </c>
    </row>
    <row r="24" spans="1:8" ht="17.25" thickBot="1" x14ac:dyDescent="0.3">
      <c r="A24" s="93" t="s">
        <v>297</v>
      </c>
      <c r="B24" s="54">
        <v>1040</v>
      </c>
      <c r="C24" s="54">
        <v>3770</v>
      </c>
      <c r="D24" s="54">
        <v>3770</v>
      </c>
      <c r="E24" s="54">
        <v>0</v>
      </c>
      <c r="F24" s="82">
        <v>0</v>
      </c>
      <c r="G24" s="70">
        <f t="shared" si="0"/>
        <v>0</v>
      </c>
      <c r="H24" s="76">
        <f t="shared" si="1"/>
        <v>0</v>
      </c>
    </row>
    <row r="25" spans="1:8" ht="17.25" thickBot="1" x14ac:dyDescent="0.3">
      <c r="A25" s="93" t="s">
        <v>298</v>
      </c>
      <c r="B25" s="54">
        <v>120</v>
      </c>
      <c r="C25" s="54">
        <v>370</v>
      </c>
      <c r="D25" s="54">
        <v>370</v>
      </c>
      <c r="E25" s="54">
        <v>0</v>
      </c>
      <c r="F25" s="82">
        <v>0</v>
      </c>
      <c r="G25" s="70">
        <f t="shared" si="0"/>
        <v>0</v>
      </c>
      <c r="H25" s="76">
        <f t="shared" si="1"/>
        <v>0</v>
      </c>
    </row>
    <row r="26" spans="1:8" ht="17.25" thickBot="1" x14ac:dyDescent="0.3">
      <c r="A26" s="93" t="s">
        <v>299</v>
      </c>
      <c r="B26" s="54">
        <v>40</v>
      </c>
      <c r="C26" s="54">
        <v>80</v>
      </c>
      <c r="D26" s="54">
        <v>80</v>
      </c>
      <c r="E26" s="54">
        <v>0</v>
      </c>
      <c r="F26" s="82">
        <v>0</v>
      </c>
      <c r="G26" s="70">
        <f t="shared" si="0"/>
        <v>0</v>
      </c>
      <c r="H26" s="76">
        <f t="shared" si="1"/>
        <v>0</v>
      </c>
    </row>
    <row r="27" spans="1:8" ht="17.25" thickBot="1" x14ac:dyDescent="0.3">
      <c r="A27" s="93" t="s">
        <v>300</v>
      </c>
      <c r="B27" s="54">
        <v>50</v>
      </c>
      <c r="C27" s="54">
        <v>180</v>
      </c>
      <c r="D27" s="54">
        <v>180</v>
      </c>
      <c r="E27" s="54">
        <v>0</v>
      </c>
      <c r="F27" s="82">
        <v>0</v>
      </c>
      <c r="G27" s="70">
        <f t="shared" si="0"/>
        <v>0</v>
      </c>
      <c r="H27" s="76">
        <f t="shared" si="1"/>
        <v>0</v>
      </c>
    </row>
    <row r="28" spans="1:8" ht="17.25" thickBot="1" x14ac:dyDescent="0.3">
      <c r="A28" s="93" t="s">
        <v>301</v>
      </c>
      <c r="B28" s="54">
        <v>740</v>
      </c>
      <c r="C28" s="54">
        <v>2800</v>
      </c>
      <c r="D28" s="54">
        <v>2800</v>
      </c>
      <c r="E28" s="54">
        <v>0</v>
      </c>
      <c r="F28" s="82">
        <v>0</v>
      </c>
      <c r="G28" s="70">
        <f t="shared" si="0"/>
        <v>0</v>
      </c>
      <c r="H28" s="76">
        <f t="shared" si="1"/>
        <v>0</v>
      </c>
    </row>
    <row r="29" spans="1:8" ht="17.25" thickBot="1" x14ac:dyDescent="0.3">
      <c r="A29" s="93" t="s">
        <v>302</v>
      </c>
      <c r="B29" s="54">
        <v>1770</v>
      </c>
      <c r="C29" s="54">
        <v>6400</v>
      </c>
      <c r="D29" s="54">
        <v>6400</v>
      </c>
      <c r="E29" s="54">
        <v>0</v>
      </c>
      <c r="F29" s="82">
        <v>0</v>
      </c>
      <c r="G29" s="70">
        <f t="shared" si="0"/>
        <v>0</v>
      </c>
      <c r="H29" s="76">
        <f t="shared" si="1"/>
        <v>0</v>
      </c>
    </row>
    <row r="30" spans="1:8" ht="17.25" thickBot="1" x14ac:dyDescent="0.3">
      <c r="A30" s="93" t="s">
        <v>303</v>
      </c>
      <c r="B30" s="54">
        <v>3550</v>
      </c>
      <c r="C30" s="54">
        <v>13500</v>
      </c>
      <c r="D30" s="54">
        <v>13500</v>
      </c>
      <c r="E30" s="54">
        <v>0</v>
      </c>
      <c r="F30" s="82">
        <v>0</v>
      </c>
      <c r="G30" s="70">
        <f t="shared" si="0"/>
        <v>0</v>
      </c>
      <c r="H30" s="76">
        <f t="shared" si="1"/>
        <v>0</v>
      </c>
    </row>
    <row r="31" spans="1:8" ht="17.25" thickBot="1" x14ac:dyDescent="0.3">
      <c r="A31" s="93" t="s">
        <v>304</v>
      </c>
      <c r="B31" s="54">
        <v>64</v>
      </c>
      <c r="C31" s="54">
        <v>250</v>
      </c>
      <c r="D31" s="54">
        <v>250</v>
      </c>
      <c r="E31" s="54">
        <v>0</v>
      </c>
      <c r="F31" s="82">
        <v>0</v>
      </c>
      <c r="G31" s="70">
        <f t="shared" si="0"/>
        <v>0</v>
      </c>
      <c r="H31" s="76">
        <f t="shared" si="1"/>
        <v>0</v>
      </c>
    </row>
    <row r="32" spans="1:8" ht="17.25" thickBot="1" x14ac:dyDescent="0.3">
      <c r="A32" s="93" t="s">
        <v>305</v>
      </c>
      <c r="B32" s="54">
        <v>21</v>
      </c>
      <c r="C32" s="54">
        <v>54</v>
      </c>
      <c r="D32" s="54">
        <v>54</v>
      </c>
      <c r="E32" s="54">
        <v>0</v>
      </c>
      <c r="F32" s="82">
        <v>0</v>
      </c>
      <c r="G32" s="70">
        <f t="shared" si="0"/>
        <v>0</v>
      </c>
      <c r="H32" s="76">
        <f t="shared" si="1"/>
        <v>0</v>
      </c>
    </row>
    <row r="33" spans="1:8" ht="17.25" thickBot="1" x14ac:dyDescent="0.3">
      <c r="A33" s="93" t="s">
        <v>306</v>
      </c>
      <c r="B33" s="54">
        <v>13</v>
      </c>
      <c r="C33" s="54">
        <v>40</v>
      </c>
      <c r="D33" s="54">
        <v>40</v>
      </c>
      <c r="E33" s="54">
        <v>0</v>
      </c>
      <c r="F33" s="82">
        <v>0</v>
      </c>
      <c r="G33" s="70">
        <f t="shared" si="0"/>
        <v>0</v>
      </c>
      <c r="H33" s="76">
        <f t="shared" si="1"/>
        <v>0</v>
      </c>
    </row>
    <row r="34" spans="1:8" ht="17.25" thickBot="1" x14ac:dyDescent="0.3">
      <c r="A34" s="93" t="s">
        <v>307</v>
      </c>
      <c r="B34" s="54">
        <v>830</v>
      </c>
      <c r="C34" s="54">
        <v>3740</v>
      </c>
      <c r="D34" s="54">
        <v>3740</v>
      </c>
      <c r="E34" s="54">
        <v>0</v>
      </c>
      <c r="F34" s="82">
        <v>0</v>
      </c>
      <c r="G34" s="70">
        <f t="shared" si="0"/>
        <v>0</v>
      </c>
      <c r="H34" s="76">
        <f t="shared" si="1"/>
        <v>0</v>
      </c>
    </row>
    <row r="35" spans="1:8" ht="17.25" thickBot="1" x14ac:dyDescent="0.3">
      <c r="A35" s="93" t="s">
        <v>308</v>
      </c>
      <c r="B35" s="54">
        <v>2200</v>
      </c>
      <c r="C35" s="54">
        <v>8380</v>
      </c>
      <c r="D35" s="54">
        <v>8380</v>
      </c>
      <c r="E35" s="54">
        <v>0</v>
      </c>
      <c r="F35" s="82">
        <v>0</v>
      </c>
      <c r="G35" s="70">
        <f t="shared" si="0"/>
        <v>0</v>
      </c>
      <c r="H35" s="76">
        <f t="shared" si="1"/>
        <v>0</v>
      </c>
    </row>
    <row r="36" spans="1:8" ht="17.25" thickBot="1" x14ac:dyDescent="0.3">
      <c r="A36" s="93" t="s">
        <v>309</v>
      </c>
      <c r="B36" s="54">
        <v>340</v>
      </c>
      <c r="C36" s="54">
        <v>1230</v>
      </c>
      <c r="D36" s="54">
        <v>1230</v>
      </c>
      <c r="E36" s="54">
        <v>0</v>
      </c>
      <c r="F36" s="82">
        <v>0</v>
      </c>
      <c r="G36" s="70">
        <f t="shared" si="0"/>
        <v>0</v>
      </c>
      <c r="H36" s="76">
        <f t="shared" si="1"/>
        <v>0</v>
      </c>
    </row>
    <row r="37" spans="1:8" ht="17.25" thickBot="1" x14ac:dyDescent="0.3">
      <c r="A37" s="93" t="s">
        <v>310</v>
      </c>
      <c r="B37" s="54">
        <v>250</v>
      </c>
      <c r="C37" s="54">
        <v>900</v>
      </c>
      <c r="D37" s="54">
        <v>900</v>
      </c>
      <c r="E37" s="54">
        <v>0</v>
      </c>
      <c r="F37" s="82">
        <v>0</v>
      </c>
      <c r="G37" s="70">
        <f t="shared" si="0"/>
        <v>0</v>
      </c>
      <c r="H37" s="76">
        <f t="shared" si="1"/>
        <v>0</v>
      </c>
    </row>
    <row r="38" spans="1:8" ht="17.25" thickBot="1" x14ac:dyDescent="0.3">
      <c r="A38" s="93" t="s">
        <v>311</v>
      </c>
      <c r="B38" s="54">
        <v>110</v>
      </c>
      <c r="C38" s="54">
        <v>340</v>
      </c>
      <c r="D38" s="54">
        <v>340</v>
      </c>
      <c r="E38" s="54">
        <v>0</v>
      </c>
      <c r="F38" s="82">
        <v>0</v>
      </c>
      <c r="G38" s="70">
        <f t="shared" si="0"/>
        <v>0</v>
      </c>
      <c r="H38" s="76">
        <f t="shared" si="1"/>
        <v>0</v>
      </c>
    </row>
    <row r="39" spans="1:8" ht="17.25" thickBot="1" x14ac:dyDescent="0.3">
      <c r="A39" s="93" t="s">
        <v>312</v>
      </c>
      <c r="B39" s="54">
        <v>500</v>
      </c>
      <c r="C39" s="54">
        <v>1750</v>
      </c>
      <c r="D39" s="54">
        <v>1750</v>
      </c>
      <c r="E39" s="54">
        <v>0</v>
      </c>
      <c r="F39" s="82">
        <v>0</v>
      </c>
      <c r="G39" s="70">
        <f t="shared" si="0"/>
        <v>0</v>
      </c>
      <c r="H39" s="76">
        <f t="shared" si="1"/>
        <v>0</v>
      </c>
    </row>
    <row r="40" spans="1:8" ht="17.25" thickBot="1" x14ac:dyDescent="0.3">
      <c r="A40" s="93" t="s">
        <v>313</v>
      </c>
      <c r="B40" s="54">
        <v>520</v>
      </c>
      <c r="C40" s="54">
        <v>1840</v>
      </c>
      <c r="D40" s="54">
        <v>1840</v>
      </c>
      <c r="E40" s="54">
        <v>0</v>
      </c>
      <c r="F40" s="82">
        <v>0</v>
      </c>
      <c r="G40" s="70">
        <f t="shared" si="0"/>
        <v>0</v>
      </c>
      <c r="H40" s="76">
        <f t="shared" si="1"/>
        <v>0</v>
      </c>
    </row>
    <row r="41" spans="1:8" ht="17.25" thickBot="1" x14ac:dyDescent="0.3">
      <c r="A41" s="93" t="s">
        <v>314</v>
      </c>
      <c r="B41" s="54">
        <v>610</v>
      </c>
      <c r="C41" s="54">
        <v>2560</v>
      </c>
      <c r="D41" s="54">
        <v>2560</v>
      </c>
      <c r="E41" s="54">
        <v>0</v>
      </c>
      <c r="F41" s="82">
        <v>0</v>
      </c>
      <c r="G41" s="70">
        <f t="shared" si="0"/>
        <v>0</v>
      </c>
      <c r="H41" s="76">
        <f t="shared" si="1"/>
        <v>0</v>
      </c>
    </row>
    <row r="42" spans="1:8" ht="17.25" thickBot="1" x14ac:dyDescent="0.3">
      <c r="A42" s="93" t="s">
        <v>315</v>
      </c>
      <c r="B42" s="54">
        <v>580</v>
      </c>
      <c r="C42" s="54">
        <v>2310</v>
      </c>
      <c r="D42" s="54">
        <v>2310</v>
      </c>
      <c r="E42" s="54">
        <v>0</v>
      </c>
      <c r="F42" s="82">
        <v>0</v>
      </c>
      <c r="G42" s="70">
        <f t="shared" si="0"/>
        <v>0</v>
      </c>
      <c r="H42" s="76">
        <f t="shared" si="1"/>
        <v>0</v>
      </c>
    </row>
    <row r="43" spans="1:8" ht="17.25" thickBot="1" x14ac:dyDescent="0.3">
      <c r="A43" s="93" t="s">
        <v>316</v>
      </c>
      <c r="B43" s="54">
        <v>440</v>
      </c>
      <c r="C43" s="54">
        <v>1570</v>
      </c>
      <c r="D43" s="54">
        <v>1570</v>
      </c>
      <c r="E43" s="54">
        <v>0</v>
      </c>
      <c r="F43" s="82">
        <v>0</v>
      </c>
      <c r="G43" s="70">
        <f t="shared" si="0"/>
        <v>0</v>
      </c>
      <c r="H43" s="76">
        <f t="shared" si="1"/>
        <v>0</v>
      </c>
    </row>
    <row r="44" spans="1:8" ht="17.25" thickBot="1" x14ac:dyDescent="0.3">
      <c r="A44" s="93" t="s">
        <v>317</v>
      </c>
      <c r="B44" s="54">
        <v>150</v>
      </c>
      <c r="C44" s="54">
        <v>580</v>
      </c>
      <c r="D44" s="54">
        <v>580</v>
      </c>
      <c r="E44" s="54">
        <v>0</v>
      </c>
      <c r="F44" s="82">
        <v>0</v>
      </c>
      <c r="G44" s="70">
        <f t="shared" si="0"/>
        <v>0</v>
      </c>
      <c r="H44" s="76">
        <f t="shared" si="1"/>
        <v>0</v>
      </c>
    </row>
    <row r="45" spans="1:8" ht="17.25" thickBot="1" x14ac:dyDescent="0.3">
      <c r="A45" s="93" t="s">
        <v>318</v>
      </c>
      <c r="B45" s="54">
        <v>2870</v>
      </c>
      <c r="C45" s="54">
        <v>9980</v>
      </c>
      <c r="D45" s="54">
        <v>9980</v>
      </c>
      <c r="E45" s="54">
        <v>0</v>
      </c>
      <c r="F45" s="82">
        <v>0</v>
      </c>
      <c r="G45" s="70">
        <f t="shared" si="0"/>
        <v>0</v>
      </c>
      <c r="H45" s="76">
        <f t="shared" si="1"/>
        <v>0</v>
      </c>
    </row>
    <row r="46" spans="1:8" ht="17.25" thickBot="1" x14ac:dyDescent="0.3">
      <c r="A46" s="93" t="s">
        <v>319</v>
      </c>
      <c r="B46" s="54">
        <v>660</v>
      </c>
      <c r="C46" s="54">
        <v>2340</v>
      </c>
      <c r="D46" s="54">
        <v>2340</v>
      </c>
      <c r="E46" s="54">
        <v>0</v>
      </c>
      <c r="F46" s="82">
        <v>0</v>
      </c>
      <c r="G46" s="70">
        <f t="shared" si="0"/>
        <v>0</v>
      </c>
      <c r="H46" s="76">
        <f t="shared" si="1"/>
        <v>0</v>
      </c>
    </row>
    <row r="47" spans="1:8" ht="17.25" thickBot="1" x14ac:dyDescent="0.3">
      <c r="A47" s="93" t="s">
        <v>320</v>
      </c>
      <c r="B47" s="54">
        <v>220</v>
      </c>
      <c r="C47" s="54">
        <v>670</v>
      </c>
      <c r="D47" s="54">
        <v>670</v>
      </c>
      <c r="E47" s="54">
        <v>0</v>
      </c>
      <c r="F47" s="82">
        <v>0</v>
      </c>
      <c r="G47" s="70">
        <f t="shared" si="0"/>
        <v>0</v>
      </c>
      <c r="H47" s="76">
        <f t="shared" si="1"/>
        <v>0</v>
      </c>
    </row>
    <row r="48" spans="1:8" ht="17.25" thickBot="1" x14ac:dyDescent="0.3">
      <c r="A48" s="93" t="s">
        <v>321</v>
      </c>
      <c r="B48" s="54">
        <v>380</v>
      </c>
      <c r="C48" s="54">
        <v>1470</v>
      </c>
      <c r="D48" s="54">
        <v>1470</v>
      </c>
      <c r="E48" s="54">
        <v>0</v>
      </c>
      <c r="F48" s="82">
        <v>0</v>
      </c>
      <c r="G48" s="70">
        <f t="shared" si="0"/>
        <v>0</v>
      </c>
      <c r="H48" s="76">
        <f t="shared" si="1"/>
        <v>0</v>
      </c>
    </row>
    <row r="49" spans="1:8" ht="17.25" thickBot="1" x14ac:dyDescent="0.3">
      <c r="A49" s="93" t="s">
        <v>324</v>
      </c>
      <c r="B49" s="54">
        <v>2488.4299999999998</v>
      </c>
      <c r="C49" s="54">
        <v>7526.335</v>
      </c>
      <c r="D49" s="54">
        <v>5952.8310000000001</v>
      </c>
      <c r="E49" s="54">
        <v>0</v>
      </c>
      <c r="F49" s="82">
        <v>0</v>
      </c>
      <c r="G49" s="70">
        <f t="shared" si="0"/>
        <v>0</v>
      </c>
      <c r="H49" s="76">
        <f t="shared" si="1"/>
        <v>0</v>
      </c>
    </row>
    <row r="50" spans="1:8" ht="17.25" thickBot="1" x14ac:dyDescent="0.3">
      <c r="A50" s="93" t="s">
        <v>325</v>
      </c>
      <c r="B50" s="54">
        <v>407.74</v>
      </c>
      <c r="C50" s="54">
        <v>7039.7510000000002</v>
      </c>
      <c r="D50" s="54">
        <v>5710.9530000000004</v>
      </c>
      <c r="E50" s="54">
        <v>0</v>
      </c>
      <c r="F50" s="82">
        <v>0</v>
      </c>
      <c r="G50" s="70">
        <f t="shared" si="0"/>
        <v>0</v>
      </c>
      <c r="H50" s="76">
        <f t="shared" si="1"/>
        <v>0</v>
      </c>
    </row>
    <row r="51" spans="1:8" ht="17.25" thickBot="1" x14ac:dyDescent="0.3">
      <c r="A51" s="93" t="s">
        <v>326</v>
      </c>
      <c r="B51" s="54">
        <v>5059.63</v>
      </c>
      <c r="C51" s="54">
        <v>16788.606</v>
      </c>
      <c r="D51" s="54">
        <v>16788.606</v>
      </c>
      <c r="E51" s="54">
        <v>0</v>
      </c>
      <c r="F51" s="82">
        <v>0</v>
      </c>
      <c r="G51" s="70">
        <f t="shared" si="0"/>
        <v>0</v>
      </c>
      <c r="H51" s="76">
        <f t="shared" si="1"/>
        <v>0</v>
      </c>
    </row>
    <row r="52" spans="1:8" ht="17.25" thickBot="1" x14ac:dyDescent="0.3">
      <c r="A52" s="93" t="s">
        <v>334</v>
      </c>
      <c r="B52" s="54">
        <v>607.82000000000005</v>
      </c>
      <c r="C52" s="54">
        <v>2005.806</v>
      </c>
      <c r="D52" s="54">
        <v>2005.806</v>
      </c>
      <c r="E52" s="54">
        <v>0</v>
      </c>
      <c r="F52" s="82">
        <v>0</v>
      </c>
      <c r="G52" s="70">
        <f t="shared" si="0"/>
        <v>0</v>
      </c>
      <c r="H52" s="76">
        <f t="shared" si="1"/>
        <v>0</v>
      </c>
    </row>
    <row r="53" spans="1:8" ht="17.25" thickBot="1" x14ac:dyDescent="0.3">
      <c r="A53" s="93" t="s">
        <v>327</v>
      </c>
      <c r="B53" s="54">
        <v>65.319999999999993</v>
      </c>
      <c r="C53" s="54">
        <v>169.83199999999999</v>
      </c>
      <c r="D53" s="54">
        <v>169.83199999999999</v>
      </c>
      <c r="E53" s="54">
        <v>0</v>
      </c>
      <c r="F53" s="82">
        <v>0</v>
      </c>
      <c r="G53" s="70">
        <f t="shared" si="0"/>
        <v>0</v>
      </c>
      <c r="H53" s="76">
        <f t="shared" si="1"/>
        <v>0</v>
      </c>
    </row>
    <row r="54" spans="1:8" ht="17.25" thickBot="1" x14ac:dyDescent="0.3">
      <c r="A54" s="93" t="s">
        <v>328</v>
      </c>
      <c r="B54" s="54">
        <v>4698.59</v>
      </c>
      <c r="C54" s="54">
        <v>25083.514999999999</v>
      </c>
      <c r="D54" s="54">
        <v>22191.94</v>
      </c>
      <c r="E54" s="54">
        <v>0</v>
      </c>
      <c r="F54" s="82">
        <v>0</v>
      </c>
      <c r="G54" s="70">
        <f t="shared" si="0"/>
        <v>0</v>
      </c>
      <c r="H54" s="76">
        <f t="shared" si="1"/>
        <v>0</v>
      </c>
    </row>
    <row r="55" spans="1:8" ht="17.25" thickBot="1" x14ac:dyDescent="0.3">
      <c r="A55" s="93" t="s">
        <v>329</v>
      </c>
      <c r="B55" s="54">
        <v>78.95</v>
      </c>
      <c r="C55" s="54">
        <v>266.13099999999997</v>
      </c>
      <c r="D55" s="54">
        <v>199.744</v>
      </c>
      <c r="E55" s="54">
        <v>0</v>
      </c>
      <c r="F55" s="82">
        <v>0</v>
      </c>
      <c r="G55" s="70">
        <f t="shared" si="0"/>
        <v>0</v>
      </c>
      <c r="H55" s="76">
        <f t="shared" si="1"/>
        <v>0</v>
      </c>
    </row>
    <row r="56" spans="1:8" ht="17.25" thickBot="1" x14ac:dyDescent="0.3">
      <c r="A56" s="93" t="s">
        <v>330</v>
      </c>
      <c r="B56" s="54">
        <v>979.15</v>
      </c>
      <c r="C56" s="54">
        <v>2962.6439999999998</v>
      </c>
      <c r="D56" s="54">
        <v>2962.6439999999998</v>
      </c>
      <c r="E56" s="54">
        <v>0</v>
      </c>
      <c r="F56" s="82">
        <v>0</v>
      </c>
      <c r="G56" s="70">
        <f t="shared" si="0"/>
        <v>0</v>
      </c>
      <c r="H56" s="76">
        <f t="shared" si="1"/>
        <v>0</v>
      </c>
    </row>
    <row r="57" spans="1:8" ht="17.25" thickBot="1" x14ac:dyDescent="0.3">
      <c r="A57" s="93" t="s">
        <v>331</v>
      </c>
      <c r="B57" s="54">
        <v>445.59</v>
      </c>
      <c r="C57" s="54">
        <v>1328.212</v>
      </c>
      <c r="D57" s="54">
        <v>1328.212</v>
      </c>
      <c r="E57" s="54">
        <v>0</v>
      </c>
      <c r="F57" s="82">
        <v>0</v>
      </c>
      <c r="G57" s="70">
        <f t="shared" si="0"/>
        <v>0</v>
      </c>
      <c r="H57" s="76">
        <f t="shared" si="1"/>
        <v>0</v>
      </c>
    </row>
    <row r="58" spans="1:8" ht="17.25" thickBot="1" x14ac:dyDescent="0.3">
      <c r="A58" s="93" t="s">
        <v>332</v>
      </c>
      <c r="B58" s="54">
        <v>525.04</v>
      </c>
      <c r="C58" s="54">
        <v>1312.6</v>
      </c>
      <c r="D58" s="54">
        <v>1312.6</v>
      </c>
      <c r="E58" s="54">
        <v>0</v>
      </c>
      <c r="F58" s="82">
        <v>0</v>
      </c>
      <c r="G58" s="70">
        <f t="shared" si="0"/>
        <v>0</v>
      </c>
      <c r="H58" s="76">
        <f t="shared" si="1"/>
        <v>0</v>
      </c>
    </row>
    <row r="59" spans="1:8" ht="17.25" thickBot="1" x14ac:dyDescent="0.3">
      <c r="A59" s="93" t="s">
        <v>333</v>
      </c>
      <c r="B59" s="54">
        <v>239.32</v>
      </c>
      <c r="C59" s="54">
        <v>760.21100000000001</v>
      </c>
      <c r="D59" s="54">
        <v>760.21100000000001</v>
      </c>
      <c r="E59" s="54">
        <v>0</v>
      </c>
      <c r="F59" s="82">
        <v>0</v>
      </c>
      <c r="G59" s="70">
        <f t="shared" si="0"/>
        <v>0</v>
      </c>
      <c r="H59" s="76">
        <f t="shared" si="1"/>
        <v>0</v>
      </c>
    </row>
    <row r="60" spans="1:8" ht="17.25" thickBot="1" x14ac:dyDescent="0.3">
      <c r="A60" s="93" t="s">
        <v>335</v>
      </c>
      <c r="B60" s="54">
        <v>497.75</v>
      </c>
      <c r="C60" s="54">
        <v>1244.375</v>
      </c>
      <c r="D60" s="54">
        <v>1244.375</v>
      </c>
      <c r="E60" s="54">
        <v>0</v>
      </c>
      <c r="F60" s="82">
        <v>0</v>
      </c>
      <c r="G60" s="70"/>
      <c r="H60" s="76"/>
    </row>
    <row r="61" spans="1:8" ht="17.25" thickBot="1" x14ac:dyDescent="0.3">
      <c r="A61" s="93" t="s">
        <v>337</v>
      </c>
      <c r="B61" s="54">
        <v>1969.63</v>
      </c>
      <c r="C61" s="54">
        <v>5908.89</v>
      </c>
      <c r="D61" s="54">
        <v>5908.89</v>
      </c>
      <c r="E61" s="54">
        <v>0</v>
      </c>
      <c r="F61" s="82">
        <v>0</v>
      </c>
      <c r="G61" s="70">
        <f t="shared" si="0"/>
        <v>0</v>
      </c>
      <c r="H61" s="76">
        <f t="shared" si="1"/>
        <v>0</v>
      </c>
    </row>
    <row r="62" spans="1:8" ht="17.25" thickBot="1" x14ac:dyDescent="0.3">
      <c r="A62" s="93" t="s">
        <v>338</v>
      </c>
      <c r="B62" s="54">
        <v>847.2</v>
      </c>
      <c r="C62" s="54">
        <v>2541.6</v>
      </c>
      <c r="D62" s="54">
        <v>2541.6</v>
      </c>
      <c r="E62" s="54">
        <v>0</v>
      </c>
      <c r="F62" s="82">
        <v>0</v>
      </c>
      <c r="G62" s="70">
        <f t="shared" si="0"/>
        <v>0</v>
      </c>
      <c r="H62" s="76">
        <f t="shared" si="1"/>
        <v>0</v>
      </c>
    </row>
    <row r="63" spans="1:8" thickBot="1" x14ac:dyDescent="0.3">
      <c r="A63" s="60" t="s">
        <v>45</v>
      </c>
      <c r="B63" s="60">
        <f t="shared" ref="B63:G63" si="2">SUM(B4:B62)</f>
        <v>68472.159999999989</v>
      </c>
      <c r="C63" s="60">
        <f t="shared" si="2"/>
        <v>275322.50799999991</v>
      </c>
      <c r="D63" s="60">
        <f t="shared" si="2"/>
        <v>269462.24400000001</v>
      </c>
      <c r="E63" s="60">
        <f t="shared" si="2"/>
        <v>0</v>
      </c>
      <c r="F63" s="60">
        <f t="shared" si="2"/>
        <v>0</v>
      </c>
      <c r="G63" s="60">
        <f t="shared" si="2"/>
        <v>0</v>
      </c>
      <c r="H63" s="94">
        <f>AVERAGE(H4:H62)</f>
        <v>0</v>
      </c>
    </row>
    <row r="64" spans="1:8" s="121" customFormat="1" x14ac:dyDescent="0.25">
      <c r="G64" s="125"/>
    </row>
    <row r="65" spans="7:7" s="121" customFormat="1" x14ac:dyDescent="0.25">
      <c r="G65" s="125"/>
    </row>
    <row r="66" spans="7:7" s="121" customFormat="1" x14ac:dyDescent="0.25">
      <c r="G66" s="125"/>
    </row>
    <row r="67" spans="7:7" s="121" customFormat="1" x14ac:dyDescent="0.25">
      <c r="G67" s="125"/>
    </row>
    <row r="68" spans="7:7" s="121" customFormat="1" x14ac:dyDescent="0.25">
      <c r="G68" s="125"/>
    </row>
    <row r="69" spans="7:7" s="121" customFormat="1" x14ac:dyDescent="0.25">
      <c r="G69" s="125"/>
    </row>
    <row r="70" spans="7:7" s="121" customFormat="1" x14ac:dyDescent="0.25">
      <c r="G70" s="125"/>
    </row>
    <row r="71" spans="7:7" s="121" customFormat="1" x14ac:dyDescent="0.25">
      <c r="G71" s="125"/>
    </row>
    <row r="72" spans="7:7" s="121" customFormat="1" x14ac:dyDescent="0.25">
      <c r="G72" s="125"/>
    </row>
    <row r="73" spans="7:7" s="121" customFormat="1" x14ac:dyDescent="0.25">
      <c r="G73" s="125"/>
    </row>
    <row r="74" spans="7:7" s="121" customFormat="1" x14ac:dyDescent="0.25">
      <c r="G74" s="125"/>
    </row>
    <row r="75" spans="7:7" s="121" customFormat="1" x14ac:dyDescent="0.25">
      <c r="G75" s="125"/>
    </row>
    <row r="76" spans="7:7" s="121" customFormat="1" x14ac:dyDescent="0.25">
      <c r="G76" s="125"/>
    </row>
    <row r="77" spans="7:7" s="121" customFormat="1" x14ac:dyDescent="0.25">
      <c r="G77" s="125"/>
    </row>
    <row r="78" spans="7:7" s="121" customFormat="1" x14ac:dyDescent="0.25">
      <c r="G78" s="125"/>
    </row>
    <row r="79" spans="7:7" s="121" customFormat="1" x14ac:dyDescent="0.25">
      <c r="G79" s="125"/>
    </row>
    <row r="80" spans="7:7" s="121" customFormat="1" x14ac:dyDescent="0.25">
      <c r="G80" s="125"/>
    </row>
    <row r="81" spans="7:7" s="121" customFormat="1" x14ac:dyDescent="0.25">
      <c r="G81" s="125"/>
    </row>
    <row r="82" spans="7:7" s="121" customFormat="1" x14ac:dyDescent="0.25">
      <c r="G82" s="125"/>
    </row>
    <row r="83" spans="7:7" s="121" customFormat="1" x14ac:dyDescent="0.25">
      <c r="G83" s="125"/>
    </row>
    <row r="84" spans="7:7" s="121" customFormat="1" x14ac:dyDescent="0.25">
      <c r="G84" s="125"/>
    </row>
    <row r="85" spans="7:7" s="121" customFormat="1" x14ac:dyDescent="0.25">
      <c r="G85" s="125"/>
    </row>
    <row r="86" spans="7:7" s="121" customFormat="1" x14ac:dyDescent="0.25">
      <c r="G86" s="125"/>
    </row>
    <row r="87" spans="7:7" s="121" customFormat="1" x14ac:dyDescent="0.25">
      <c r="G87" s="125"/>
    </row>
    <row r="88" spans="7:7" s="121" customFormat="1" x14ac:dyDescent="0.25">
      <c r="G88" s="125"/>
    </row>
    <row r="89" spans="7:7" s="121" customFormat="1" x14ac:dyDescent="0.25">
      <c r="G89" s="125"/>
    </row>
    <row r="90" spans="7:7" s="121" customFormat="1" x14ac:dyDescent="0.25">
      <c r="G90" s="125"/>
    </row>
    <row r="91" spans="7:7" s="121" customFormat="1" x14ac:dyDescent="0.25">
      <c r="G91" s="125"/>
    </row>
    <row r="92" spans="7:7" s="121" customFormat="1" x14ac:dyDescent="0.25">
      <c r="G92" s="125"/>
    </row>
    <row r="93" spans="7:7" s="121" customFormat="1" x14ac:dyDescent="0.25">
      <c r="G93" s="125"/>
    </row>
    <row r="94" spans="7:7" s="121" customFormat="1" x14ac:dyDescent="0.25">
      <c r="G94" s="125"/>
    </row>
    <row r="95" spans="7:7" s="121" customFormat="1" x14ac:dyDescent="0.25">
      <c r="G95" s="125"/>
    </row>
    <row r="96" spans="7:7" s="121" customFormat="1" x14ac:dyDescent="0.25">
      <c r="G96" s="125"/>
    </row>
    <row r="97" spans="7:7" s="121" customFormat="1" x14ac:dyDescent="0.25">
      <c r="G97" s="125"/>
    </row>
    <row r="98" spans="7:7" s="121" customFormat="1" x14ac:dyDescent="0.25">
      <c r="G98" s="125"/>
    </row>
    <row r="99" spans="7:7" s="121" customFormat="1" x14ac:dyDescent="0.25">
      <c r="G99" s="125"/>
    </row>
    <row r="100" spans="7:7" s="121" customFormat="1" x14ac:dyDescent="0.25">
      <c r="G100" s="125"/>
    </row>
    <row r="101" spans="7:7" s="121" customFormat="1" x14ac:dyDescent="0.25">
      <c r="G101" s="125"/>
    </row>
    <row r="102" spans="7:7" s="121" customFormat="1" x14ac:dyDescent="0.25">
      <c r="G102" s="125"/>
    </row>
    <row r="103" spans="7:7" s="121" customFormat="1" x14ac:dyDescent="0.25">
      <c r="G103" s="125"/>
    </row>
    <row r="104" spans="7:7" s="121" customFormat="1" x14ac:dyDescent="0.25">
      <c r="G104" s="125"/>
    </row>
    <row r="105" spans="7:7" s="121" customFormat="1" x14ac:dyDescent="0.25">
      <c r="G105" s="125"/>
    </row>
    <row r="106" spans="7:7" s="121" customFormat="1" x14ac:dyDescent="0.25">
      <c r="G106" s="125"/>
    </row>
    <row r="107" spans="7:7" s="121" customFormat="1" x14ac:dyDescent="0.25">
      <c r="G107" s="125"/>
    </row>
    <row r="108" spans="7:7" s="121" customFormat="1" x14ac:dyDescent="0.25">
      <c r="G108" s="125"/>
    </row>
    <row r="109" spans="7:7" s="121" customFormat="1" x14ac:dyDescent="0.25">
      <c r="G109" s="125"/>
    </row>
    <row r="110" spans="7:7" s="121" customFormat="1" x14ac:dyDescent="0.25">
      <c r="G110" s="125"/>
    </row>
    <row r="111" spans="7:7" s="121" customFormat="1" x14ac:dyDescent="0.25">
      <c r="G111" s="125"/>
    </row>
    <row r="112" spans="7:7" s="121" customFormat="1" x14ac:dyDescent="0.25">
      <c r="G112" s="125"/>
    </row>
    <row r="113" spans="7:7" s="121" customFormat="1" x14ac:dyDescent="0.25">
      <c r="G113" s="125"/>
    </row>
    <row r="114" spans="7:7" s="121" customFormat="1" x14ac:dyDescent="0.25">
      <c r="G114" s="125"/>
    </row>
    <row r="115" spans="7:7" s="121" customFormat="1" x14ac:dyDescent="0.25">
      <c r="G115" s="125"/>
    </row>
    <row r="116" spans="7:7" s="121" customFormat="1" x14ac:dyDescent="0.25">
      <c r="G116" s="125"/>
    </row>
    <row r="117" spans="7:7" s="121" customFormat="1" x14ac:dyDescent="0.25">
      <c r="G117" s="125"/>
    </row>
    <row r="118" spans="7:7" s="121" customFormat="1" x14ac:dyDescent="0.25">
      <c r="G118" s="125"/>
    </row>
    <row r="119" spans="7:7" s="121" customFormat="1" x14ac:dyDescent="0.25">
      <c r="G119" s="125"/>
    </row>
    <row r="120" spans="7:7" s="121" customFormat="1" x14ac:dyDescent="0.25">
      <c r="G120" s="125"/>
    </row>
    <row r="121" spans="7:7" s="121" customFormat="1" x14ac:dyDescent="0.25">
      <c r="G121" s="125"/>
    </row>
    <row r="122" spans="7:7" s="121" customFormat="1" x14ac:dyDescent="0.25">
      <c r="G122" s="125"/>
    </row>
    <row r="123" spans="7:7" s="121" customFormat="1" x14ac:dyDescent="0.25">
      <c r="G123" s="125"/>
    </row>
    <row r="124" spans="7:7" s="121" customFormat="1" x14ac:dyDescent="0.25">
      <c r="G124" s="125"/>
    </row>
    <row r="125" spans="7:7" s="121" customFormat="1" x14ac:dyDescent="0.25">
      <c r="G125" s="125"/>
    </row>
    <row r="126" spans="7:7" s="121" customFormat="1" x14ac:dyDescent="0.25">
      <c r="G126" s="125"/>
    </row>
    <row r="127" spans="7:7" s="121" customFormat="1" x14ac:dyDescent="0.25">
      <c r="G127" s="125"/>
    </row>
    <row r="128" spans="7:7" s="121" customFormat="1" x14ac:dyDescent="0.25">
      <c r="G128" s="125"/>
    </row>
    <row r="129" spans="7:7" s="121" customFormat="1" x14ac:dyDescent="0.25">
      <c r="G129" s="125"/>
    </row>
    <row r="130" spans="7:7" s="121" customFormat="1" x14ac:dyDescent="0.25">
      <c r="G130" s="125"/>
    </row>
    <row r="131" spans="7:7" s="121" customFormat="1" x14ac:dyDescent="0.25">
      <c r="G131" s="125"/>
    </row>
    <row r="132" spans="7:7" s="121" customFormat="1" x14ac:dyDescent="0.25">
      <c r="G132" s="125"/>
    </row>
    <row r="133" spans="7:7" s="121" customFormat="1" x14ac:dyDescent="0.25">
      <c r="G133" s="125"/>
    </row>
    <row r="134" spans="7:7" s="121" customFormat="1" x14ac:dyDescent="0.25">
      <c r="G134" s="125"/>
    </row>
    <row r="135" spans="7:7" s="121" customFormat="1" x14ac:dyDescent="0.25">
      <c r="G135" s="125"/>
    </row>
    <row r="136" spans="7:7" s="121" customFormat="1" x14ac:dyDescent="0.25">
      <c r="G136" s="125"/>
    </row>
    <row r="137" spans="7:7" s="121" customFormat="1" x14ac:dyDescent="0.25">
      <c r="G137" s="125"/>
    </row>
    <row r="138" spans="7:7" s="121" customFormat="1" x14ac:dyDescent="0.25">
      <c r="G138" s="125"/>
    </row>
    <row r="139" spans="7:7" s="121" customFormat="1" x14ac:dyDescent="0.25">
      <c r="G139" s="125"/>
    </row>
    <row r="140" spans="7:7" s="121" customFormat="1" x14ac:dyDescent="0.25">
      <c r="G140" s="125"/>
    </row>
    <row r="141" spans="7:7" s="121" customFormat="1" x14ac:dyDescent="0.25">
      <c r="G141" s="125"/>
    </row>
    <row r="142" spans="7:7" s="121" customFormat="1" x14ac:dyDescent="0.25">
      <c r="G142" s="125"/>
    </row>
    <row r="143" spans="7:7" s="121" customFormat="1" x14ac:dyDescent="0.25">
      <c r="G143" s="125"/>
    </row>
    <row r="144" spans="7:7" s="121" customFormat="1" x14ac:dyDescent="0.25">
      <c r="G144" s="125"/>
    </row>
    <row r="145" spans="7:7" s="121" customFormat="1" x14ac:dyDescent="0.25">
      <c r="G145" s="125"/>
    </row>
    <row r="146" spans="7:7" s="121" customFormat="1" x14ac:dyDescent="0.25">
      <c r="G146" s="125"/>
    </row>
    <row r="147" spans="7:7" s="121" customFormat="1" x14ac:dyDescent="0.25">
      <c r="G147" s="125"/>
    </row>
    <row r="148" spans="7:7" s="121" customFormat="1" x14ac:dyDescent="0.25">
      <c r="G148" s="125"/>
    </row>
    <row r="149" spans="7:7" s="121" customFormat="1" x14ac:dyDescent="0.25">
      <c r="G149" s="125"/>
    </row>
    <row r="150" spans="7:7" s="121" customFormat="1" x14ac:dyDescent="0.25">
      <c r="G150" s="125"/>
    </row>
    <row r="151" spans="7:7" s="121" customFormat="1" x14ac:dyDescent="0.25">
      <c r="G151" s="125"/>
    </row>
    <row r="152" spans="7:7" s="121" customFormat="1" x14ac:dyDescent="0.25">
      <c r="G152" s="125"/>
    </row>
    <row r="153" spans="7:7" s="121" customFormat="1" x14ac:dyDescent="0.25">
      <c r="G153" s="125"/>
    </row>
    <row r="154" spans="7:7" s="121" customFormat="1" x14ac:dyDescent="0.25">
      <c r="G154" s="125"/>
    </row>
    <row r="155" spans="7:7" s="121" customFormat="1" x14ac:dyDescent="0.25">
      <c r="G155" s="125"/>
    </row>
    <row r="156" spans="7:7" s="121" customFormat="1" x14ac:dyDescent="0.25">
      <c r="G156" s="125"/>
    </row>
    <row r="157" spans="7:7" s="121" customFormat="1" x14ac:dyDescent="0.25">
      <c r="G157" s="125"/>
    </row>
    <row r="158" spans="7:7" s="121" customFormat="1" x14ac:dyDescent="0.25">
      <c r="G158" s="125"/>
    </row>
    <row r="159" spans="7:7" s="121" customFormat="1" x14ac:dyDescent="0.25">
      <c r="G159" s="125"/>
    </row>
    <row r="160" spans="7:7" s="121" customFormat="1" x14ac:dyDescent="0.25">
      <c r="G160" s="125"/>
    </row>
    <row r="161" spans="7:7" s="121" customFormat="1" x14ac:dyDescent="0.25">
      <c r="G161" s="125"/>
    </row>
    <row r="162" spans="7:7" s="121" customFormat="1" x14ac:dyDescent="0.25">
      <c r="G162" s="125"/>
    </row>
    <row r="163" spans="7:7" s="121" customFormat="1" x14ac:dyDescent="0.25">
      <c r="G163" s="125"/>
    </row>
    <row r="164" spans="7:7" s="121" customFormat="1" x14ac:dyDescent="0.25">
      <c r="G164" s="125"/>
    </row>
    <row r="165" spans="7:7" s="121" customFormat="1" x14ac:dyDescent="0.25">
      <c r="G165" s="125"/>
    </row>
    <row r="166" spans="7:7" s="121" customFormat="1" x14ac:dyDescent="0.25">
      <c r="G166" s="125"/>
    </row>
    <row r="167" spans="7:7" s="121" customFormat="1" x14ac:dyDescent="0.25">
      <c r="G167" s="125"/>
    </row>
    <row r="168" spans="7:7" s="121" customFormat="1" x14ac:dyDescent="0.25">
      <c r="G168" s="125"/>
    </row>
    <row r="169" spans="7:7" s="121" customFormat="1" x14ac:dyDescent="0.25">
      <c r="G169" s="125"/>
    </row>
    <row r="170" spans="7:7" s="121" customFormat="1" x14ac:dyDescent="0.25">
      <c r="G170" s="125"/>
    </row>
    <row r="171" spans="7:7" s="121" customFormat="1" x14ac:dyDescent="0.25">
      <c r="G171" s="125"/>
    </row>
    <row r="172" spans="7:7" s="121" customFormat="1" x14ac:dyDescent="0.25">
      <c r="G172" s="125"/>
    </row>
    <row r="173" spans="7:7" s="121" customFormat="1" x14ac:dyDescent="0.25">
      <c r="G173" s="125"/>
    </row>
    <row r="174" spans="7:7" s="121" customFormat="1" x14ac:dyDescent="0.25">
      <c r="G174" s="125"/>
    </row>
    <row r="175" spans="7:7" s="121" customFormat="1" x14ac:dyDescent="0.25">
      <c r="G175" s="125"/>
    </row>
    <row r="176" spans="7:7" s="121" customFormat="1" x14ac:dyDescent="0.25">
      <c r="G176" s="125"/>
    </row>
    <row r="177" spans="7:7" s="121" customFormat="1" x14ac:dyDescent="0.25">
      <c r="G177" s="125"/>
    </row>
    <row r="178" spans="7:7" s="121" customFormat="1" x14ac:dyDescent="0.25">
      <c r="G178" s="125"/>
    </row>
    <row r="179" spans="7:7" s="121" customFormat="1" x14ac:dyDescent="0.25">
      <c r="G179" s="125"/>
    </row>
    <row r="180" spans="7:7" s="121" customFormat="1" x14ac:dyDescent="0.25">
      <c r="G180" s="125"/>
    </row>
    <row r="181" spans="7:7" s="121" customFormat="1" x14ac:dyDescent="0.25">
      <c r="G181" s="125"/>
    </row>
    <row r="182" spans="7:7" s="121" customFormat="1" x14ac:dyDescent="0.25">
      <c r="G182" s="125"/>
    </row>
    <row r="183" spans="7:7" s="121" customFormat="1" x14ac:dyDescent="0.25">
      <c r="G183" s="125"/>
    </row>
    <row r="184" spans="7:7" s="121" customFormat="1" x14ac:dyDescent="0.25">
      <c r="G184" s="125"/>
    </row>
    <row r="185" spans="7:7" s="121" customFormat="1" x14ac:dyDescent="0.25">
      <c r="G185" s="125"/>
    </row>
    <row r="186" spans="7:7" s="121" customFormat="1" x14ac:dyDescent="0.25">
      <c r="G186" s="125"/>
    </row>
    <row r="187" spans="7:7" s="121" customFormat="1" x14ac:dyDescent="0.25">
      <c r="G187" s="125"/>
    </row>
    <row r="188" spans="7:7" s="121" customFormat="1" x14ac:dyDescent="0.25">
      <c r="G188" s="125"/>
    </row>
    <row r="189" spans="7:7" s="121" customFormat="1" x14ac:dyDescent="0.25">
      <c r="G189" s="125"/>
    </row>
    <row r="190" spans="7:7" s="121" customFormat="1" x14ac:dyDescent="0.25">
      <c r="G190" s="125"/>
    </row>
    <row r="191" spans="7:7" s="121" customFormat="1" x14ac:dyDescent="0.25">
      <c r="G191" s="125"/>
    </row>
    <row r="192" spans="7:7" s="121" customFormat="1" x14ac:dyDescent="0.25">
      <c r="G192" s="125"/>
    </row>
    <row r="193" spans="7:7" s="121" customFormat="1" x14ac:dyDescent="0.25">
      <c r="G193" s="125"/>
    </row>
    <row r="194" spans="7:7" s="121" customFormat="1" x14ac:dyDescent="0.25">
      <c r="G194" s="125"/>
    </row>
    <row r="195" spans="7:7" s="121" customFormat="1" x14ac:dyDescent="0.25">
      <c r="G195" s="125"/>
    </row>
    <row r="196" spans="7:7" s="121" customFormat="1" x14ac:dyDescent="0.25">
      <c r="G196" s="125"/>
    </row>
    <row r="197" spans="7:7" s="121" customFormat="1" x14ac:dyDescent="0.25">
      <c r="G197" s="125"/>
    </row>
    <row r="198" spans="7:7" s="121" customFormat="1" x14ac:dyDescent="0.25">
      <c r="G198" s="125"/>
    </row>
    <row r="199" spans="7:7" s="121" customFormat="1" x14ac:dyDescent="0.25">
      <c r="G199" s="125"/>
    </row>
    <row r="200" spans="7:7" s="121" customFormat="1" x14ac:dyDescent="0.25">
      <c r="G200" s="125"/>
    </row>
    <row r="201" spans="7:7" s="121" customFormat="1" x14ac:dyDescent="0.25">
      <c r="G201" s="125"/>
    </row>
    <row r="202" spans="7:7" s="121" customFormat="1" x14ac:dyDescent="0.25">
      <c r="G202" s="125"/>
    </row>
    <row r="203" spans="7:7" s="121" customFormat="1" x14ac:dyDescent="0.25">
      <c r="G203" s="125"/>
    </row>
    <row r="204" spans="7:7" s="121" customFormat="1" x14ac:dyDescent="0.25">
      <c r="G204" s="125"/>
    </row>
    <row r="205" spans="7:7" s="121" customFormat="1" x14ac:dyDescent="0.25">
      <c r="G205" s="125"/>
    </row>
    <row r="206" spans="7:7" s="121" customFormat="1" x14ac:dyDescent="0.25">
      <c r="G206" s="125"/>
    </row>
    <row r="207" spans="7:7" s="121" customFormat="1" x14ac:dyDescent="0.25">
      <c r="G207" s="125"/>
    </row>
    <row r="208" spans="7:7" s="121" customFormat="1" x14ac:dyDescent="0.25">
      <c r="G208" s="125"/>
    </row>
    <row r="209" spans="7:7" s="121" customFormat="1" x14ac:dyDescent="0.25">
      <c r="G209" s="125"/>
    </row>
    <row r="210" spans="7:7" s="121" customFormat="1" x14ac:dyDescent="0.25">
      <c r="G210" s="125"/>
    </row>
    <row r="211" spans="7:7" s="121" customFormat="1" x14ac:dyDescent="0.25">
      <c r="G211" s="125"/>
    </row>
    <row r="212" spans="7:7" s="121" customFormat="1" x14ac:dyDescent="0.25">
      <c r="G212" s="125"/>
    </row>
    <row r="213" spans="7:7" s="121" customFormat="1" x14ac:dyDescent="0.25">
      <c r="G213" s="125"/>
    </row>
    <row r="214" spans="7:7" s="121" customFormat="1" x14ac:dyDescent="0.25">
      <c r="G214" s="125"/>
    </row>
    <row r="215" spans="7:7" s="121" customFormat="1" x14ac:dyDescent="0.25">
      <c r="G215" s="125"/>
    </row>
    <row r="216" spans="7:7" s="121" customFormat="1" x14ac:dyDescent="0.25">
      <c r="G216" s="125"/>
    </row>
    <row r="217" spans="7:7" s="121" customFormat="1" x14ac:dyDescent="0.25">
      <c r="G217" s="125"/>
    </row>
    <row r="218" spans="7:7" s="121" customFormat="1" x14ac:dyDescent="0.25">
      <c r="G218" s="125"/>
    </row>
    <row r="219" spans="7:7" s="121" customFormat="1" x14ac:dyDescent="0.25">
      <c r="G219" s="125"/>
    </row>
    <row r="220" spans="7:7" s="121" customFormat="1" x14ac:dyDescent="0.25">
      <c r="G220" s="125"/>
    </row>
    <row r="221" spans="7:7" s="121" customFormat="1" x14ac:dyDescent="0.25">
      <c r="G221" s="125"/>
    </row>
    <row r="222" spans="7:7" s="121" customFormat="1" x14ac:dyDescent="0.25">
      <c r="G222" s="125"/>
    </row>
    <row r="223" spans="7:7" s="121" customFormat="1" x14ac:dyDescent="0.25">
      <c r="G223" s="125"/>
    </row>
    <row r="224" spans="7:7" s="121" customFormat="1" x14ac:dyDescent="0.25">
      <c r="G224" s="125"/>
    </row>
    <row r="225" spans="7:7" s="121" customFormat="1" x14ac:dyDescent="0.25">
      <c r="G225" s="125"/>
    </row>
    <row r="226" spans="7:7" s="121" customFormat="1" x14ac:dyDescent="0.25">
      <c r="G226" s="125"/>
    </row>
    <row r="227" spans="7:7" s="121" customFormat="1" x14ac:dyDescent="0.25">
      <c r="G227" s="125"/>
    </row>
    <row r="228" spans="7:7" s="121" customFormat="1" x14ac:dyDescent="0.25">
      <c r="G228" s="125"/>
    </row>
    <row r="229" spans="7:7" s="121" customFormat="1" x14ac:dyDescent="0.25">
      <c r="G229" s="125"/>
    </row>
    <row r="230" spans="7:7" s="121" customFormat="1" x14ac:dyDescent="0.25">
      <c r="G230" s="125"/>
    </row>
    <row r="231" spans="7:7" s="121" customFormat="1" x14ac:dyDescent="0.25">
      <c r="G231" s="125"/>
    </row>
    <row r="232" spans="7:7" s="121" customFormat="1" x14ac:dyDescent="0.25">
      <c r="G232" s="125"/>
    </row>
    <row r="233" spans="7:7" s="121" customFormat="1" x14ac:dyDescent="0.25">
      <c r="G233" s="125"/>
    </row>
    <row r="234" spans="7:7" s="121" customFormat="1" x14ac:dyDescent="0.25">
      <c r="G234" s="125"/>
    </row>
    <row r="235" spans="7:7" s="121" customFormat="1" x14ac:dyDescent="0.25">
      <c r="G235" s="125"/>
    </row>
    <row r="236" spans="7:7" s="121" customFormat="1" x14ac:dyDescent="0.25">
      <c r="G236" s="125"/>
    </row>
    <row r="237" spans="7:7" s="121" customFormat="1" x14ac:dyDescent="0.25">
      <c r="G237" s="125"/>
    </row>
    <row r="238" spans="7:7" s="121" customFormat="1" x14ac:dyDescent="0.25">
      <c r="G238" s="125"/>
    </row>
    <row r="239" spans="7:7" s="121" customFormat="1" x14ac:dyDescent="0.25">
      <c r="G239" s="125"/>
    </row>
    <row r="240" spans="7:7" s="121" customFormat="1" x14ac:dyDescent="0.25">
      <c r="G240" s="125"/>
    </row>
    <row r="241" spans="7:7" s="121" customFormat="1" x14ac:dyDescent="0.25">
      <c r="G241" s="125"/>
    </row>
    <row r="242" spans="7:7" s="121" customFormat="1" x14ac:dyDescent="0.25">
      <c r="G242" s="125"/>
    </row>
    <row r="243" spans="7:7" s="121" customFormat="1" x14ac:dyDescent="0.25">
      <c r="G243" s="125"/>
    </row>
    <row r="244" spans="7:7" s="121" customFormat="1" x14ac:dyDescent="0.25">
      <c r="G244" s="125"/>
    </row>
    <row r="245" spans="7:7" s="121" customFormat="1" x14ac:dyDescent="0.25">
      <c r="G245" s="125"/>
    </row>
    <row r="246" spans="7:7" s="121" customFormat="1" x14ac:dyDescent="0.25">
      <c r="G246" s="125"/>
    </row>
    <row r="247" spans="7:7" s="121" customFormat="1" x14ac:dyDescent="0.25">
      <c r="G247" s="125"/>
    </row>
    <row r="248" spans="7:7" s="121" customFormat="1" x14ac:dyDescent="0.25">
      <c r="G248" s="125"/>
    </row>
    <row r="249" spans="7:7" s="121" customFormat="1" x14ac:dyDescent="0.25">
      <c r="G249" s="125"/>
    </row>
    <row r="250" spans="7:7" s="121" customFormat="1" x14ac:dyDescent="0.25">
      <c r="G250" s="125"/>
    </row>
    <row r="251" spans="7:7" s="121" customFormat="1" x14ac:dyDescent="0.25">
      <c r="G251" s="125"/>
    </row>
    <row r="252" spans="7:7" s="121" customFormat="1" x14ac:dyDescent="0.25">
      <c r="G252" s="125"/>
    </row>
    <row r="253" spans="7:7" s="121" customFormat="1" x14ac:dyDescent="0.25">
      <c r="G253" s="125"/>
    </row>
    <row r="254" spans="7:7" s="121" customFormat="1" x14ac:dyDescent="0.25">
      <c r="G254" s="125"/>
    </row>
    <row r="255" spans="7:7" s="121" customFormat="1" x14ac:dyDescent="0.25">
      <c r="G255" s="125"/>
    </row>
    <row r="256" spans="7:7" s="121" customFormat="1" x14ac:dyDescent="0.25">
      <c r="G256" s="125"/>
    </row>
    <row r="257" spans="7:7" s="121" customFormat="1" x14ac:dyDescent="0.25">
      <c r="G257" s="125"/>
    </row>
    <row r="258" spans="7:7" s="121" customFormat="1" x14ac:dyDescent="0.25">
      <c r="G258" s="125"/>
    </row>
    <row r="259" spans="7:7" s="121" customFormat="1" x14ac:dyDescent="0.25">
      <c r="G259" s="125"/>
    </row>
    <row r="260" spans="7:7" s="121" customFormat="1" x14ac:dyDescent="0.25">
      <c r="G260" s="125"/>
    </row>
    <row r="261" spans="7:7" s="121" customFormat="1" x14ac:dyDescent="0.25">
      <c r="G261" s="125"/>
    </row>
    <row r="262" spans="7:7" s="121" customFormat="1" x14ac:dyDescent="0.25">
      <c r="G262" s="125"/>
    </row>
    <row r="263" spans="7:7" s="121" customFormat="1" x14ac:dyDescent="0.25">
      <c r="G263" s="125"/>
    </row>
    <row r="264" spans="7:7" s="121" customFormat="1" x14ac:dyDescent="0.25">
      <c r="G264" s="125"/>
    </row>
    <row r="265" spans="7:7" s="121" customFormat="1" x14ac:dyDescent="0.25">
      <c r="G265" s="125"/>
    </row>
    <row r="266" spans="7:7" s="121" customFormat="1" x14ac:dyDescent="0.25">
      <c r="G266" s="125"/>
    </row>
    <row r="267" spans="7:7" s="121" customFormat="1" x14ac:dyDescent="0.25">
      <c r="G267" s="125"/>
    </row>
    <row r="268" spans="7:7" s="121" customFormat="1" x14ac:dyDescent="0.25">
      <c r="G268" s="125"/>
    </row>
    <row r="269" spans="7:7" s="121" customFormat="1" x14ac:dyDescent="0.25">
      <c r="G269" s="125"/>
    </row>
    <row r="270" spans="7:7" s="121" customFormat="1" x14ac:dyDescent="0.25">
      <c r="G270" s="125"/>
    </row>
    <row r="271" spans="7:7" s="121" customFormat="1" x14ac:dyDescent="0.25">
      <c r="G271" s="125"/>
    </row>
    <row r="272" spans="7:7" s="121" customFormat="1" x14ac:dyDescent="0.25">
      <c r="G272" s="125"/>
    </row>
    <row r="273" spans="7:7" s="121" customFormat="1" x14ac:dyDescent="0.25">
      <c r="G273" s="125"/>
    </row>
    <row r="274" spans="7:7" s="121" customFormat="1" x14ac:dyDescent="0.25">
      <c r="G274" s="125"/>
    </row>
    <row r="275" spans="7:7" s="121" customFormat="1" x14ac:dyDescent="0.25">
      <c r="G275" s="125"/>
    </row>
    <row r="276" spans="7:7" s="121" customFormat="1" x14ac:dyDescent="0.25">
      <c r="G276" s="125"/>
    </row>
    <row r="277" spans="7:7" s="121" customFormat="1" x14ac:dyDescent="0.25">
      <c r="G277" s="125"/>
    </row>
    <row r="278" spans="7:7" s="121" customFormat="1" x14ac:dyDescent="0.25">
      <c r="G278" s="125"/>
    </row>
    <row r="279" spans="7:7" s="121" customFormat="1" x14ac:dyDescent="0.25">
      <c r="G279" s="125"/>
    </row>
    <row r="280" spans="7:7" s="121" customFormat="1" x14ac:dyDescent="0.25">
      <c r="G280" s="125"/>
    </row>
    <row r="281" spans="7:7" s="121" customFormat="1" x14ac:dyDescent="0.25">
      <c r="G281" s="125"/>
    </row>
    <row r="282" spans="7:7" s="121" customFormat="1" x14ac:dyDescent="0.25">
      <c r="G282" s="125"/>
    </row>
    <row r="283" spans="7:7" s="121" customFormat="1" x14ac:dyDescent="0.25">
      <c r="G283" s="125"/>
    </row>
    <row r="284" spans="7:7" s="121" customFormat="1" x14ac:dyDescent="0.25">
      <c r="G284" s="125"/>
    </row>
    <row r="285" spans="7:7" s="121" customFormat="1" x14ac:dyDescent="0.25">
      <c r="G285" s="125"/>
    </row>
    <row r="286" spans="7:7" s="121" customFormat="1" x14ac:dyDescent="0.25">
      <c r="G286" s="125"/>
    </row>
    <row r="287" spans="7:7" s="121" customFormat="1" x14ac:dyDescent="0.25">
      <c r="G287" s="125"/>
    </row>
    <row r="288" spans="7:7" s="121" customFormat="1" x14ac:dyDescent="0.25">
      <c r="G288" s="125"/>
    </row>
    <row r="289" spans="7:7" s="121" customFormat="1" x14ac:dyDescent="0.25">
      <c r="G289" s="125"/>
    </row>
    <row r="290" spans="7:7" s="121" customFormat="1" x14ac:dyDescent="0.25">
      <c r="G290" s="125"/>
    </row>
    <row r="291" spans="7:7" s="121" customFormat="1" x14ac:dyDescent="0.25">
      <c r="G291" s="125"/>
    </row>
    <row r="292" spans="7:7" s="121" customFormat="1" x14ac:dyDescent="0.25">
      <c r="G292" s="125"/>
    </row>
    <row r="293" spans="7:7" s="121" customFormat="1" x14ac:dyDescent="0.25">
      <c r="G293" s="125"/>
    </row>
    <row r="294" spans="7:7" s="121" customFormat="1" x14ac:dyDescent="0.25">
      <c r="G294" s="125"/>
    </row>
    <row r="295" spans="7:7" s="121" customFormat="1" x14ac:dyDescent="0.25">
      <c r="G295" s="125"/>
    </row>
    <row r="296" spans="7:7" s="121" customFormat="1" x14ac:dyDescent="0.25">
      <c r="G296" s="125"/>
    </row>
    <row r="297" spans="7:7" s="121" customFormat="1" x14ac:dyDescent="0.25">
      <c r="G297" s="125"/>
    </row>
    <row r="298" spans="7:7" s="121" customFormat="1" x14ac:dyDescent="0.25">
      <c r="G298" s="125"/>
    </row>
    <row r="299" spans="7:7" s="121" customFormat="1" x14ac:dyDescent="0.25">
      <c r="G299" s="125"/>
    </row>
    <row r="300" spans="7:7" s="121" customFormat="1" x14ac:dyDescent="0.25">
      <c r="G300" s="125"/>
    </row>
    <row r="301" spans="7:7" s="121" customFormat="1" x14ac:dyDescent="0.25">
      <c r="G301" s="125"/>
    </row>
    <row r="302" spans="7:7" s="121" customFormat="1" x14ac:dyDescent="0.25">
      <c r="G302" s="125"/>
    </row>
    <row r="303" spans="7:7" s="121" customFormat="1" x14ac:dyDescent="0.25">
      <c r="G303" s="125"/>
    </row>
    <row r="304" spans="7:7" s="121" customFormat="1" x14ac:dyDescent="0.25">
      <c r="G304" s="125"/>
    </row>
    <row r="305" spans="7:7" s="121" customFormat="1" x14ac:dyDescent="0.25">
      <c r="G305" s="125"/>
    </row>
    <row r="306" spans="7:7" s="121" customFormat="1" x14ac:dyDescent="0.25">
      <c r="G306" s="125"/>
    </row>
    <row r="307" spans="7:7" s="121" customFormat="1" x14ac:dyDescent="0.25">
      <c r="G307" s="125"/>
    </row>
    <row r="308" spans="7:7" s="121" customFormat="1" x14ac:dyDescent="0.25">
      <c r="G308" s="125"/>
    </row>
    <row r="309" spans="7:7" s="121" customFormat="1" x14ac:dyDescent="0.25">
      <c r="G309" s="125"/>
    </row>
    <row r="310" spans="7:7" s="121" customFormat="1" x14ac:dyDescent="0.25">
      <c r="G310" s="125"/>
    </row>
    <row r="311" spans="7:7" s="121" customFormat="1" x14ac:dyDescent="0.25">
      <c r="G311" s="125"/>
    </row>
    <row r="312" spans="7:7" s="121" customFormat="1" x14ac:dyDescent="0.25">
      <c r="G312" s="125"/>
    </row>
    <row r="313" spans="7:7" s="121" customFormat="1" x14ac:dyDescent="0.25">
      <c r="G313" s="125"/>
    </row>
    <row r="314" spans="7:7" s="121" customFormat="1" x14ac:dyDescent="0.25">
      <c r="G314" s="125"/>
    </row>
    <row r="315" spans="7:7" s="121" customFormat="1" x14ac:dyDescent="0.25">
      <c r="G315" s="125"/>
    </row>
    <row r="316" spans="7:7" s="121" customFormat="1" x14ac:dyDescent="0.25">
      <c r="G316" s="125"/>
    </row>
    <row r="317" spans="7:7" s="121" customFormat="1" x14ac:dyDescent="0.25">
      <c r="G317" s="125"/>
    </row>
    <row r="318" spans="7:7" s="121" customFormat="1" x14ac:dyDescent="0.25">
      <c r="G318" s="125"/>
    </row>
    <row r="319" spans="7:7" s="121" customFormat="1" x14ac:dyDescent="0.25">
      <c r="G319" s="125"/>
    </row>
    <row r="320" spans="7:7" s="121" customFormat="1" x14ac:dyDescent="0.25">
      <c r="G320" s="125"/>
    </row>
    <row r="321" spans="7:7" s="121" customFormat="1" x14ac:dyDescent="0.25">
      <c r="G321" s="125"/>
    </row>
    <row r="322" spans="7:7" s="121" customFormat="1" x14ac:dyDescent="0.25">
      <c r="G322" s="125"/>
    </row>
    <row r="323" spans="7:7" s="121" customFormat="1" x14ac:dyDescent="0.25">
      <c r="G323" s="125"/>
    </row>
    <row r="324" spans="7:7" s="121" customFormat="1" x14ac:dyDescent="0.25">
      <c r="G324" s="125"/>
    </row>
    <row r="325" spans="7:7" s="121" customFormat="1" x14ac:dyDescent="0.25">
      <c r="G325" s="125"/>
    </row>
    <row r="326" spans="7:7" s="121" customFormat="1" x14ac:dyDescent="0.25">
      <c r="G326" s="125"/>
    </row>
    <row r="327" spans="7:7" s="121" customFormat="1" x14ac:dyDescent="0.25">
      <c r="G327" s="125"/>
    </row>
    <row r="328" spans="7:7" s="121" customFormat="1" x14ac:dyDescent="0.25">
      <c r="G328" s="125"/>
    </row>
    <row r="329" spans="7:7" s="121" customFormat="1" x14ac:dyDescent="0.25">
      <c r="G329" s="125"/>
    </row>
    <row r="330" spans="7:7" s="121" customFormat="1" x14ac:dyDescent="0.25">
      <c r="G330" s="125"/>
    </row>
    <row r="331" spans="7:7" s="121" customFormat="1" x14ac:dyDescent="0.25">
      <c r="G331" s="125"/>
    </row>
    <row r="332" spans="7:7" s="121" customFormat="1" x14ac:dyDescent="0.25">
      <c r="G332" s="125"/>
    </row>
    <row r="333" spans="7:7" s="121" customFormat="1" x14ac:dyDescent="0.25">
      <c r="G333" s="125"/>
    </row>
    <row r="334" spans="7:7" s="121" customFormat="1" x14ac:dyDescent="0.25">
      <c r="G334" s="125"/>
    </row>
    <row r="335" spans="7:7" s="121" customFormat="1" x14ac:dyDescent="0.25">
      <c r="G335" s="125"/>
    </row>
    <row r="336" spans="7:7" s="121" customFormat="1" x14ac:dyDescent="0.25">
      <c r="G336" s="125"/>
    </row>
    <row r="337" spans="7:7" s="121" customFormat="1" x14ac:dyDescent="0.25">
      <c r="G337" s="125"/>
    </row>
    <row r="338" spans="7:7" s="121" customFormat="1" x14ac:dyDescent="0.25">
      <c r="G338" s="125"/>
    </row>
    <row r="339" spans="7:7" s="121" customFormat="1" x14ac:dyDescent="0.25">
      <c r="G339" s="125"/>
    </row>
    <row r="340" spans="7:7" s="121" customFormat="1" x14ac:dyDescent="0.25">
      <c r="G340" s="125"/>
    </row>
    <row r="341" spans="7:7" s="121" customFormat="1" x14ac:dyDescent="0.25">
      <c r="G341" s="125"/>
    </row>
    <row r="342" spans="7:7" s="121" customFormat="1" x14ac:dyDescent="0.25">
      <c r="G342" s="125"/>
    </row>
    <row r="343" spans="7:7" s="121" customFormat="1" x14ac:dyDescent="0.25">
      <c r="G343" s="125"/>
    </row>
    <row r="344" spans="7:7" s="121" customFormat="1" x14ac:dyDescent="0.25">
      <c r="G344" s="125"/>
    </row>
    <row r="345" spans="7:7" s="121" customFormat="1" x14ac:dyDescent="0.25">
      <c r="G345" s="125"/>
    </row>
    <row r="346" spans="7:7" s="121" customFormat="1" x14ac:dyDescent="0.25">
      <c r="G346" s="125"/>
    </row>
    <row r="347" spans="7:7" s="121" customFormat="1" x14ac:dyDescent="0.25">
      <c r="G347" s="125"/>
    </row>
    <row r="348" spans="7:7" s="121" customFormat="1" x14ac:dyDescent="0.25">
      <c r="G348" s="125"/>
    </row>
    <row r="349" spans="7:7" s="121" customFormat="1" x14ac:dyDescent="0.25">
      <c r="G349" s="125"/>
    </row>
    <row r="350" spans="7:7" s="121" customFormat="1" x14ac:dyDescent="0.25">
      <c r="G350" s="125"/>
    </row>
    <row r="351" spans="7:7" s="121" customFormat="1" x14ac:dyDescent="0.25">
      <c r="G351" s="125"/>
    </row>
    <row r="352" spans="7:7" s="121" customFormat="1" x14ac:dyDescent="0.25">
      <c r="G352" s="125"/>
    </row>
    <row r="353" spans="7:7" s="121" customFormat="1" x14ac:dyDescent="0.25">
      <c r="G353" s="125"/>
    </row>
    <row r="354" spans="7:7" s="121" customFormat="1" x14ac:dyDescent="0.25">
      <c r="G354" s="125"/>
    </row>
    <row r="355" spans="7:7" s="121" customFormat="1" x14ac:dyDescent="0.25">
      <c r="G355" s="125"/>
    </row>
    <row r="356" spans="7:7" s="121" customFormat="1" x14ac:dyDescent="0.25">
      <c r="G356" s="125"/>
    </row>
    <row r="357" spans="7:7" s="121" customFormat="1" x14ac:dyDescent="0.25">
      <c r="G357" s="125"/>
    </row>
    <row r="358" spans="7:7" s="121" customFormat="1" x14ac:dyDescent="0.25">
      <c r="G358" s="125"/>
    </row>
    <row r="359" spans="7:7" s="121" customFormat="1" x14ac:dyDescent="0.25">
      <c r="G359" s="125"/>
    </row>
    <row r="360" spans="7:7" s="121" customFormat="1" x14ac:dyDescent="0.25">
      <c r="G360" s="125"/>
    </row>
    <row r="361" spans="7:7" s="121" customFormat="1" x14ac:dyDescent="0.25">
      <c r="G361" s="125"/>
    </row>
    <row r="362" spans="7:7" s="121" customFormat="1" x14ac:dyDescent="0.25">
      <c r="G362" s="125"/>
    </row>
    <row r="363" spans="7:7" s="121" customFormat="1" x14ac:dyDescent="0.25">
      <c r="G363" s="125"/>
    </row>
    <row r="364" spans="7:7" s="121" customFormat="1" x14ac:dyDescent="0.25">
      <c r="G364" s="125"/>
    </row>
    <row r="365" spans="7:7" s="121" customFormat="1" x14ac:dyDescent="0.25">
      <c r="G365" s="125"/>
    </row>
    <row r="366" spans="7:7" s="121" customFormat="1" x14ac:dyDescent="0.25">
      <c r="G366" s="125"/>
    </row>
    <row r="367" spans="7:7" s="121" customFormat="1" x14ac:dyDescent="0.25">
      <c r="G367" s="125"/>
    </row>
    <row r="368" spans="7:7" s="121" customFormat="1" x14ac:dyDescent="0.25">
      <c r="G368" s="125"/>
    </row>
    <row r="369" spans="7:7" s="121" customFormat="1" x14ac:dyDescent="0.25">
      <c r="G369" s="125"/>
    </row>
    <row r="370" spans="7:7" s="121" customFormat="1" x14ac:dyDescent="0.25">
      <c r="G370" s="125"/>
    </row>
    <row r="371" spans="7:7" s="121" customFormat="1" x14ac:dyDescent="0.25">
      <c r="G371" s="125"/>
    </row>
    <row r="372" spans="7:7" s="121" customFormat="1" x14ac:dyDescent="0.25">
      <c r="G372" s="125"/>
    </row>
    <row r="373" spans="7:7" s="121" customFormat="1" x14ac:dyDescent="0.25">
      <c r="G373" s="125"/>
    </row>
    <row r="374" spans="7:7" s="121" customFormat="1" x14ac:dyDescent="0.25">
      <c r="G374" s="125"/>
    </row>
    <row r="375" spans="7:7" s="121" customFormat="1" x14ac:dyDescent="0.25">
      <c r="G375" s="125"/>
    </row>
    <row r="376" spans="7:7" s="121" customFormat="1" x14ac:dyDescent="0.25">
      <c r="G376" s="125"/>
    </row>
    <row r="377" spans="7:7" s="121" customFormat="1" x14ac:dyDescent="0.25">
      <c r="G377" s="125"/>
    </row>
    <row r="378" spans="7:7" s="121" customFormat="1" x14ac:dyDescent="0.25">
      <c r="G378" s="125"/>
    </row>
    <row r="379" spans="7:7" s="121" customFormat="1" x14ac:dyDescent="0.25">
      <c r="G379" s="125"/>
    </row>
    <row r="380" spans="7:7" s="121" customFormat="1" x14ac:dyDescent="0.25">
      <c r="G380" s="125"/>
    </row>
    <row r="381" spans="7:7" s="121" customFormat="1" x14ac:dyDescent="0.25">
      <c r="G381" s="125"/>
    </row>
    <row r="382" spans="7:7" s="121" customFormat="1" x14ac:dyDescent="0.25">
      <c r="G382" s="125"/>
    </row>
    <row r="383" spans="7:7" s="121" customFormat="1" x14ac:dyDescent="0.25">
      <c r="G383" s="125"/>
    </row>
    <row r="384" spans="7:7" s="121" customFormat="1" x14ac:dyDescent="0.25">
      <c r="G384" s="125"/>
    </row>
    <row r="385" spans="7:7" s="121" customFormat="1" x14ac:dyDescent="0.25">
      <c r="G385" s="125"/>
    </row>
    <row r="386" spans="7:7" s="121" customFormat="1" x14ac:dyDescent="0.25">
      <c r="G386" s="125"/>
    </row>
    <row r="387" spans="7:7" s="121" customFormat="1" x14ac:dyDescent="0.25">
      <c r="G387" s="125"/>
    </row>
    <row r="388" spans="7:7" s="121" customFormat="1" x14ac:dyDescent="0.25">
      <c r="G388" s="125"/>
    </row>
    <row r="389" spans="7:7" s="121" customFormat="1" x14ac:dyDescent="0.25">
      <c r="G389" s="125"/>
    </row>
    <row r="390" spans="7:7" s="121" customFormat="1" x14ac:dyDescent="0.25">
      <c r="G390" s="125"/>
    </row>
    <row r="391" spans="7:7" s="121" customFormat="1" x14ac:dyDescent="0.25">
      <c r="G391" s="125"/>
    </row>
    <row r="392" spans="7:7" s="121" customFormat="1" x14ac:dyDescent="0.25">
      <c r="G392" s="125"/>
    </row>
    <row r="393" spans="7:7" s="121" customFormat="1" x14ac:dyDescent="0.25">
      <c r="G393" s="125"/>
    </row>
    <row r="394" spans="7:7" s="121" customFormat="1" x14ac:dyDescent="0.25">
      <c r="G394" s="125"/>
    </row>
    <row r="395" spans="7:7" s="121" customFormat="1" x14ac:dyDescent="0.25">
      <c r="G395" s="125"/>
    </row>
    <row r="396" spans="7:7" s="121" customFormat="1" x14ac:dyDescent="0.25">
      <c r="G396" s="125"/>
    </row>
    <row r="397" spans="7:7" s="121" customFormat="1" x14ac:dyDescent="0.25">
      <c r="G397" s="125"/>
    </row>
    <row r="398" spans="7:7" s="121" customFormat="1" x14ac:dyDescent="0.25">
      <c r="G398" s="125"/>
    </row>
    <row r="399" spans="7:7" s="121" customFormat="1" x14ac:dyDescent="0.25">
      <c r="G399" s="125"/>
    </row>
    <row r="400" spans="7:7" s="121" customFormat="1" x14ac:dyDescent="0.25">
      <c r="G400" s="125"/>
    </row>
    <row r="401" spans="7:7" s="121" customFormat="1" x14ac:dyDescent="0.25">
      <c r="G401" s="125"/>
    </row>
    <row r="402" spans="7:7" s="121" customFormat="1" x14ac:dyDescent="0.25">
      <c r="G402" s="125"/>
    </row>
    <row r="403" spans="7:7" s="121" customFormat="1" x14ac:dyDescent="0.25">
      <c r="G403" s="125"/>
    </row>
    <row r="404" spans="7:7" s="121" customFormat="1" x14ac:dyDescent="0.25">
      <c r="G404" s="125"/>
    </row>
    <row r="405" spans="7:7" s="121" customFormat="1" x14ac:dyDescent="0.25">
      <c r="G405" s="125"/>
    </row>
    <row r="406" spans="7:7" s="121" customFormat="1" x14ac:dyDescent="0.25">
      <c r="G406" s="125"/>
    </row>
    <row r="407" spans="7:7" s="121" customFormat="1" x14ac:dyDescent="0.25">
      <c r="G407" s="125"/>
    </row>
    <row r="408" spans="7:7" s="121" customFormat="1" x14ac:dyDescent="0.25">
      <c r="G408" s="125"/>
    </row>
    <row r="409" spans="7:7" s="121" customFormat="1" x14ac:dyDescent="0.25">
      <c r="G409" s="125"/>
    </row>
    <row r="410" spans="7:7" s="121" customFormat="1" x14ac:dyDescent="0.25">
      <c r="G410" s="125"/>
    </row>
    <row r="411" spans="7:7" s="121" customFormat="1" x14ac:dyDescent="0.25">
      <c r="G411" s="125"/>
    </row>
    <row r="412" spans="7:7" s="121" customFormat="1" x14ac:dyDescent="0.25">
      <c r="G412" s="125"/>
    </row>
    <row r="413" spans="7:7" s="121" customFormat="1" x14ac:dyDescent="0.25">
      <c r="G413" s="125"/>
    </row>
    <row r="414" spans="7:7" s="121" customFormat="1" x14ac:dyDescent="0.25">
      <c r="G414" s="125"/>
    </row>
    <row r="415" spans="7:7" s="121" customFormat="1" x14ac:dyDescent="0.25">
      <c r="G415" s="125"/>
    </row>
    <row r="416" spans="7:7" s="121" customFormat="1" x14ac:dyDescent="0.25">
      <c r="G416" s="125"/>
    </row>
    <row r="417" spans="7:7" s="121" customFormat="1" x14ac:dyDescent="0.25">
      <c r="G417" s="125"/>
    </row>
    <row r="418" spans="7:7" s="121" customFormat="1" x14ac:dyDescent="0.25">
      <c r="G418" s="125"/>
    </row>
    <row r="419" spans="7:7" s="121" customFormat="1" x14ac:dyDescent="0.25">
      <c r="G419" s="125"/>
    </row>
    <row r="420" spans="7:7" s="121" customFormat="1" x14ac:dyDescent="0.25">
      <c r="G420" s="125"/>
    </row>
    <row r="421" spans="7:7" s="121" customFormat="1" x14ac:dyDescent="0.25">
      <c r="G421" s="125"/>
    </row>
    <row r="422" spans="7:7" s="121" customFormat="1" x14ac:dyDescent="0.25">
      <c r="G422" s="125"/>
    </row>
    <row r="423" spans="7:7" s="121" customFormat="1" x14ac:dyDescent="0.25">
      <c r="G423" s="125"/>
    </row>
    <row r="424" spans="7:7" s="121" customFormat="1" x14ac:dyDescent="0.25">
      <c r="G424" s="125"/>
    </row>
    <row r="425" spans="7:7" s="121" customFormat="1" x14ac:dyDescent="0.25">
      <c r="G425" s="125"/>
    </row>
    <row r="426" spans="7:7" s="121" customFormat="1" x14ac:dyDescent="0.25">
      <c r="G426" s="125"/>
    </row>
    <row r="427" spans="7:7" s="121" customFormat="1" x14ac:dyDescent="0.25">
      <c r="G427" s="125"/>
    </row>
    <row r="428" spans="7:7" s="121" customFormat="1" x14ac:dyDescent="0.25">
      <c r="G428" s="125"/>
    </row>
    <row r="429" spans="7:7" s="121" customFormat="1" x14ac:dyDescent="0.25">
      <c r="G429" s="125"/>
    </row>
    <row r="430" spans="7:7" s="121" customFormat="1" x14ac:dyDescent="0.25">
      <c r="G430" s="125"/>
    </row>
    <row r="431" spans="7:7" s="121" customFormat="1" x14ac:dyDescent="0.25">
      <c r="G431" s="125"/>
    </row>
    <row r="432" spans="7:7" s="121" customFormat="1" x14ac:dyDescent="0.25">
      <c r="G432" s="125"/>
    </row>
    <row r="433" spans="7:7" s="121" customFormat="1" x14ac:dyDescent="0.25">
      <c r="G433" s="125"/>
    </row>
    <row r="434" spans="7:7" s="121" customFormat="1" x14ac:dyDescent="0.25">
      <c r="G434" s="125"/>
    </row>
    <row r="435" spans="7:7" s="121" customFormat="1" x14ac:dyDescent="0.25">
      <c r="G435" s="125"/>
    </row>
    <row r="436" spans="7:7" s="121" customFormat="1" x14ac:dyDescent="0.25">
      <c r="G436" s="125"/>
    </row>
    <row r="437" spans="7:7" s="121" customFormat="1" x14ac:dyDescent="0.25">
      <c r="G437" s="125"/>
    </row>
    <row r="438" spans="7:7" s="121" customFormat="1" x14ac:dyDescent="0.25">
      <c r="G438" s="125"/>
    </row>
    <row r="439" spans="7:7" s="121" customFormat="1" x14ac:dyDescent="0.25">
      <c r="G439" s="125"/>
    </row>
    <row r="440" spans="7:7" s="121" customFormat="1" x14ac:dyDescent="0.25">
      <c r="G440" s="125"/>
    </row>
    <row r="441" spans="7:7" s="121" customFormat="1" x14ac:dyDescent="0.25">
      <c r="G441" s="125"/>
    </row>
    <row r="442" spans="7:7" s="121" customFormat="1" x14ac:dyDescent="0.25">
      <c r="G442" s="125"/>
    </row>
    <row r="443" spans="7:7" s="121" customFormat="1" x14ac:dyDescent="0.25">
      <c r="G443" s="125"/>
    </row>
    <row r="444" spans="7:7" s="121" customFormat="1" x14ac:dyDescent="0.25">
      <c r="G444" s="125"/>
    </row>
    <row r="445" spans="7:7" s="121" customFormat="1" x14ac:dyDescent="0.25">
      <c r="G445" s="125"/>
    </row>
    <row r="446" spans="7:7" s="121" customFormat="1" x14ac:dyDescent="0.25">
      <c r="G446" s="125"/>
    </row>
    <row r="447" spans="7:7" s="121" customFormat="1" x14ac:dyDescent="0.25">
      <c r="G447" s="125"/>
    </row>
    <row r="448" spans="7:7" s="121" customFormat="1" x14ac:dyDescent="0.25">
      <c r="G448" s="125"/>
    </row>
    <row r="449" spans="7:7" s="121" customFormat="1" x14ac:dyDescent="0.25">
      <c r="G449" s="125"/>
    </row>
    <row r="450" spans="7:7" s="121" customFormat="1" x14ac:dyDescent="0.25">
      <c r="G450" s="125"/>
    </row>
    <row r="451" spans="7:7" s="121" customFormat="1" x14ac:dyDescent="0.25">
      <c r="G451" s="125"/>
    </row>
    <row r="452" spans="7:7" s="121" customFormat="1" x14ac:dyDescent="0.25">
      <c r="G452" s="125"/>
    </row>
    <row r="453" spans="7:7" s="121" customFormat="1" x14ac:dyDescent="0.25">
      <c r="G453" s="125"/>
    </row>
    <row r="454" spans="7:7" s="121" customFormat="1" x14ac:dyDescent="0.25">
      <c r="G454" s="125"/>
    </row>
    <row r="455" spans="7:7" s="121" customFormat="1" x14ac:dyDescent="0.25">
      <c r="G455" s="125"/>
    </row>
    <row r="456" spans="7:7" s="121" customFormat="1" x14ac:dyDescent="0.25">
      <c r="G456" s="125"/>
    </row>
    <row r="457" spans="7:7" s="121" customFormat="1" x14ac:dyDescent="0.25">
      <c r="G457" s="125"/>
    </row>
    <row r="458" spans="7:7" s="121" customFormat="1" x14ac:dyDescent="0.25">
      <c r="G458" s="125"/>
    </row>
    <row r="459" spans="7:7" s="121" customFormat="1" x14ac:dyDescent="0.25">
      <c r="G459" s="125"/>
    </row>
    <row r="460" spans="7:7" s="121" customFormat="1" x14ac:dyDescent="0.25">
      <c r="G460" s="125"/>
    </row>
    <row r="461" spans="7:7" s="121" customFormat="1" x14ac:dyDescent="0.25">
      <c r="G461" s="125"/>
    </row>
    <row r="462" spans="7:7" s="121" customFormat="1" x14ac:dyDescent="0.25">
      <c r="G462" s="125"/>
    </row>
    <row r="463" spans="7:7" s="121" customFormat="1" x14ac:dyDescent="0.25">
      <c r="G463" s="125"/>
    </row>
    <row r="464" spans="7:7" s="121" customFormat="1" x14ac:dyDescent="0.25">
      <c r="G464" s="125"/>
    </row>
    <row r="465" spans="7:7" s="121" customFormat="1" x14ac:dyDescent="0.25">
      <c r="G465" s="125"/>
    </row>
    <row r="466" spans="7:7" s="121" customFormat="1" x14ac:dyDescent="0.25">
      <c r="G466" s="125"/>
    </row>
    <row r="467" spans="7:7" s="121" customFormat="1" x14ac:dyDescent="0.25">
      <c r="G467" s="125"/>
    </row>
    <row r="468" spans="7:7" s="121" customFormat="1" x14ac:dyDescent="0.25">
      <c r="G468" s="125"/>
    </row>
    <row r="469" spans="7:7" s="121" customFormat="1" x14ac:dyDescent="0.25">
      <c r="G469" s="125"/>
    </row>
    <row r="470" spans="7:7" s="121" customFormat="1" x14ac:dyDescent="0.25">
      <c r="G470" s="125"/>
    </row>
    <row r="471" spans="7:7" s="121" customFormat="1" x14ac:dyDescent="0.25">
      <c r="G471" s="125"/>
    </row>
    <row r="472" spans="7:7" s="121" customFormat="1" x14ac:dyDescent="0.25">
      <c r="G472" s="125"/>
    </row>
    <row r="473" spans="7:7" s="121" customFormat="1" x14ac:dyDescent="0.25">
      <c r="G473" s="125"/>
    </row>
    <row r="474" spans="7:7" s="121" customFormat="1" x14ac:dyDescent="0.25">
      <c r="G474" s="125"/>
    </row>
    <row r="475" spans="7:7" s="121" customFormat="1" x14ac:dyDescent="0.25">
      <c r="G475" s="125"/>
    </row>
    <row r="476" spans="7:7" s="121" customFormat="1" x14ac:dyDescent="0.25">
      <c r="G476" s="125"/>
    </row>
    <row r="477" spans="7:7" s="121" customFormat="1" x14ac:dyDescent="0.25">
      <c r="G477" s="125"/>
    </row>
    <row r="478" spans="7:7" s="121" customFormat="1" x14ac:dyDescent="0.25">
      <c r="G478" s="125"/>
    </row>
    <row r="479" spans="7:7" s="121" customFormat="1" x14ac:dyDescent="0.25">
      <c r="G479" s="125"/>
    </row>
    <row r="480" spans="7:7" s="121" customFormat="1" x14ac:dyDescent="0.25">
      <c r="G480" s="125"/>
    </row>
    <row r="481" spans="7:7" s="121" customFormat="1" x14ac:dyDescent="0.25">
      <c r="G481" s="125"/>
    </row>
    <row r="482" spans="7:7" s="121" customFormat="1" x14ac:dyDescent="0.25">
      <c r="G482" s="125"/>
    </row>
    <row r="483" spans="7:7" s="121" customFormat="1" x14ac:dyDescent="0.25">
      <c r="G483" s="125"/>
    </row>
    <row r="484" spans="7:7" s="121" customFormat="1" x14ac:dyDescent="0.25">
      <c r="G484" s="125"/>
    </row>
    <row r="485" spans="7:7" s="121" customFormat="1" x14ac:dyDescent="0.25">
      <c r="G485" s="125"/>
    </row>
    <row r="486" spans="7:7" s="121" customFormat="1" x14ac:dyDescent="0.25">
      <c r="G486" s="125"/>
    </row>
    <row r="487" spans="7:7" s="121" customFormat="1" x14ac:dyDescent="0.25">
      <c r="G487" s="125"/>
    </row>
    <row r="488" spans="7:7" s="121" customFormat="1" x14ac:dyDescent="0.25">
      <c r="G488" s="125"/>
    </row>
    <row r="489" spans="7:7" s="121" customFormat="1" x14ac:dyDescent="0.25">
      <c r="G489" s="125"/>
    </row>
    <row r="490" spans="7:7" s="121" customFormat="1" x14ac:dyDescent="0.25">
      <c r="G490" s="125"/>
    </row>
    <row r="491" spans="7:7" s="121" customFormat="1" x14ac:dyDescent="0.25">
      <c r="G491" s="125"/>
    </row>
    <row r="492" spans="7:7" s="121" customFormat="1" x14ac:dyDescent="0.25">
      <c r="G492" s="125"/>
    </row>
    <row r="493" spans="7:7" s="121" customFormat="1" x14ac:dyDescent="0.25">
      <c r="G493" s="125"/>
    </row>
    <row r="494" spans="7:7" s="121" customFormat="1" x14ac:dyDescent="0.25">
      <c r="G494" s="125"/>
    </row>
    <row r="495" spans="7:7" s="121" customFormat="1" x14ac:dyDescent="0.25">
      <c r="G495" s="125"/>
    </row>
    <row r="496" spans="7:7" s="121" customFormat="1" x14ac:dyDescent="0.25">
      <c r="G496" s="125"/>
    </row>
    <row r="497" spans="7:7" s="121" customFormat="1" x14ac:dyDescent="0.25">
      <c r="G497" s="125"/>
    </row>
    <row r="498" spans="7:7" s="121" customFormat="1" x14ac:dyDescent="0.25">
      <c r="G498" s="125"/>
    </row>
    <row r="499" spans="7:7" s="121" customFormat="1" x14ac:dyDescent="0.25">
      <c r="G499" s="125"/>
    </row>
    <row r="500" spans="7:7" s="121" customFormat="1" x14ac:dyDescent="0.25">
      <c r="G500" s="125"/>
    </row>
    <row r="501" spans="7:7" s="121" customFormat="1" x14ac:dyDescent="0.25">
      <c r="G501" s="125"/>
    </row>
    <row r="502" spans="7:7" s="121" customFormat="1" x14ac:dyDescent="0.25">
      <c r="G502" s="125"/>
    </row>
    <row r="503" spans="7:7" s="121" customFormat="1" x14ac:dyDescent="0.25">
      <c r="G503" s="125"/>
    </row>
    <row r="504" spans="7:7" s="121" customFormat="1" x14ac:dyDescent="0.25">
      <c r="G504" s="125"/>
    </row>
    <row r="505" spans="7:7" s="121" customFormat="1" x14ac:dyDescent="0.25">
      <c r="G505" s="125"/>
    </row>
    <row r="506" spans="7:7" s="121" customFormat="1" x14ac:dyDescent="0.25">
      <c r="G506" s="125"/>
    </row>
    <row r="507" spans="7:7" s="121" customFormat="1" x14ac:dyDescent="0.25">
      <c r="G507" s="125"/>
    </row>
    <row r="508" spans="7:7" s="121" customFormat="1" x14ac:dyDescent="0.25">
      <c r="G508" s="125"/>
    </row>
    <row r="509" spans="7:7" s="121" customFormat="1" x14ac:dyDescent="0.25">
      <c r="G509" s="125"/>
    </row>
    <row r="510" spans="7:7" s="121" customFormat="1" x14ac:dyDescent="0.25">
      <c r="G510" s="125"/>
    </row>
    <row r="511" spans="7:7" s="121" customFormat="1" x14ac:dyDescent="0.25">
      <c r="G511" s="125"/>
    </row>
    <row r="512" spans="7:7" s="121" customFormat="1" x14ac:dyDescent="0.25">
      <c r="G512" s="125"/>
    </row>
    <row r="513" spans="7:7" s="121" customFormat="1" x14ac:dyDescent="0.25">
      <c r="G513" s="125"/>
    </row>
    <row r="514" spans="7:7" s="121" customFormat="1" x14ac:dyDescent="0.25">
      <c r="G514" s="125"/>
    </row>
    <row r="515" spans="7:7" s="121" customFormat="1" x14ac:dyDescent="0.25">
      <c r="G515" s="125"/>
    </row>
    <row r="516" spans="7:7" s="121" customFormat="1" x14ac:dyDescent="0.25">
      <c r="G516" s="125"/>
    </row>
    <row r="517" spans="7:7" s="121" customFormat="1" x14ac:dyDescent="0.25">
      <c r="G517" s="125"/>
    </row>
    <row r="518" spans="7:7" s="121" customFormat="1" x14ac:dyDescent="0.25">
      <c r="G518" s="125"/>
    </row>
    <row r="519" spans="7:7" s="121" customFormat="1" x14ac:dyDescent="0.25">
      <c r="G519" s="125"/>
    </row>
    <row r="520" spans="7:7" s="121" customFormat="1" x14ac:dyDescent="0.25">
      <c r="G520" s="125"/>
    </row>
    <row r="521" spans="7:7" s="121" customFormat="1" x14ac:dyDescent="0.25">
      <c r="G521" s="125"/>
    </row>
    <row r="522" spans="7:7" s="121" customFormat="1" x14ac:dyDescent="0.25">
      <c r="G522" s="125"/>
    </row>
    <row r="523" spans="7:7" s="121" customFormat="1" x14ac:dyDescent="0.25">
      <c r="G523" s="125"/>
    </row>
    <row r="524" spans="7:7" s="121" customFormat="1" x14ac:dyDescent="0.25">
      <c r="G524" s="125"/>
    </row>
    <row r="525" spans="7:7" s="121" customFormat="1" x14ac:dyDescent="0.25">
      <c r="G525" s="125"/>
    </row>
    <row r="526" spans="7:7" s="121" customFormat="1" x14ac:dyDescent="0.25">
      <c r="G526" s="125"/>
    </row>
    <row r="527" spans="7:7" s="121" customFormat="1" x14ac:dyDescent="0.25">
      <c r="G527" s="125"/>
    </row>
    <row r="528" spans="7:7" s="121" customFormat="1" x14ac:dyDescent="0.25">
      <c r="G528" s="125"/>
    </row>
    <row r="529" spans="7:7" s="121" customFormat="1" x14ac:dyDescent="0.25">
      <c r="G529" s="125"/>
    </row>
    <row r="530" spans="7:7" s="121" customFormat="1" x14ac:dyDescent="0.25">
      <c r="G530" s="125"/>
    </row>
    <row r="531" spans="7:7" s="121" customFormat="1" x14ac:dyDescent="0.25">
      <c r="G531" s="125"/>
    </row>
    <row r="532" spans="7:7" s="121" customFormat="1" x14ac:dyDescent="0.25">
      <c r="G532" s="125"/>
    </row>
    <row r="533" spans="7:7" s="121" customFormat="1" x14ac:dyDescent="0.25">
      <c r="G533" s="125"/>
    </row>
    <row r="534" spans="7:7" s="121" customFormat="1" x14ac:dyDescent="0.25">
      <c r="G534" s="125"/>
    </row>
    <row r="535" spans="7:7" s="121" customFormat="1" x14ac:dyDescent="0.25">
      <c r="G535" s="125"/>
    </row>
    <row r="536" spans="7:7" s="121" customFormat="1" x14ac:dyDescent="0.25">
      <c r="G536" s="125"/>
    </row>
    <row r="537" spans="7:7" s="121" customFormat="1" x14ac:dyDescent="0.25">
      <c r="G537" s="125"/>
    </row>
    <row r="538" spans="7:7" s="121" customFormat="1" x14ac:dyDescent="0.25">
      <c r="G538" s="125"/>
    </row>
    <row r="539" spans="7:7" s="121" customFormat="1" x14ac:dyDescent="0.25">
      <c r="G539" s="125"/>
    </row>
    <row r="540" spans="7:7" s="121" customFormat="1" x14ac:dyDescent="0.25">
      <c r="G540" s="125"/>
    </row>
    <row r="541" spans="7:7" s="121" customFormat="1" x14ac:dyDescent="0.25">
      <c r="G541" s="125"/>
    </row>
    <row r="542" spans="7:7" s="121" customFormat="1" x14ac:dyDescent="0.25">
      <c r="G542" s="125"/>
    </row>
    <row r="543" spans="7:7" s="121" customFormat="1" x14ac:dyDescent="0.25">
      <c r="G543" s="125"/>
    </row>
    <row r="544" spans="7:7" s="121" customFormat="1" x14ac:dyDescent="0.25">
      <c r="G544" s="125"/>
    </row>
    <row r="545" spans="7:7" s="121" customFormat="1" x14ac:dyDescent="0.25">
      <c r="G545" s="125"/>
    </row>
    <row r="546" spans="7:7" s="121" customFormat="1" x14ac:dyDescent="0.25">
      <c r="G546" s="125"/>
    </row>
    <row r="547" spans="7:7" s="121" customFormat="1" x14ac:dyDescent="0.25">
      <c r="G547" s="125"/>
    </row>
    <row r="548" spans="7:7" s="121" customFormat="1" x14ac:dyDescent="0.25">
      <c r="G548" s="125"/>
    </row>
    <row r="549" spans="7:7" s="121" customFormat="1" x14ac:dyDescent="0.25">
      <c r="G549" s="125"/>
    </row>
    <row r="550" spans="7:7" s="121" customFormat="1" x14ac:dyDescent="0.25">
      <c r="G550" s="125"/>
    </row>
    <row r="551" spans="7:7" s="121" customFormat="1" x14ac:dyDescent="0.25">
      <c r="G551" s="125"/>
    </row>
    <row r="552" spans="7:7" s="121" customFormat="1" x14ac:dyDescent="0.25">
      <c r="G552" s="125"/>
    </row>
    <row r="553" spans="7:7" s="121" customFormat="1" x14ac:dyDescent="0.25">
      <c r="G553" s="125"/>
    </row>
    <row r="554" spans="7:7" s="121" customFormat="1" x14ac:dyDescent="0.25">
      <c r="G554" s="125"/>
    </row>
    <row r="555" spans="7:7" s="121" customFormat="1" x14ac:dyDescent="0.25">
      <c r="G555" s="125"/>
    </row>
    <row r="556" spans="7:7" s="121" customFormat="1" x14ac:dyDescent="0.25">
      <c r="G556" s="125"/>
    </row>
    <row r="557" spans="7:7" s="121" customFormat="1" x14ac:dyDescent="0.25">
      <c r="G557" s="125"/>
    </row>
    <row r="558" spans="7:7" s="121" customFormat="1" x14ac:dyDescent="0.25">
      <c r="G558" s="125"/>
    </row>
    <row r="559" spans="7:7" s="121" customFormat="1" x14ac:dyDescent="0.25">
      <c r="G559" s="125"/>
    </row>
    <row r="560" spans="7:7" s="121" customFormat="1" x14ac:dyDescent="0.25">
      <c r="G560" s="125"/>
    </row>
    <row r="561" spans="7:7" s="121" customFormat="1" x14ac:dyDescent="0.25">
      <c r="G561" s="125"/>
    </row>
    <row r="562" spans="7:7" s="121" customFormat="1" x14ac:dyDescent="0.25">
      <c r="G562" s="125"/>
    </row>
    <row r="563" spans="7:7" s="121" customFormat="1" x14ac:dyDescent="0.25">
      <c r="G563" s="125"/>
    </row>
    <row r="564" spans="7:7" s="121" customFormat="1" x14ac:dyDescent="0.25">
      <c r="G564" s="125"/>
    </row>
    <row r="565" spans="7:7" s="121" customFormat="1" x14ac:dyDescent="0.25">
      <c r="G565" s="125"/>
    </row>
    <row r="566" spans="7:7" s="121" customFormat="1" x14ac:dyDescent="0.25">
      <c r="G566" s="125"/>
    </row>
    <row r="567" spans="7:7" s="121" customFormat="1" x14ac:dyDescent="0.25">
      <c r="G567" s="125"/>
    </row>
    <row r="568" spans="7:7" s="121" customFormat="1" x14ac:dyDescent="0.25">
      <c r="G568" s="125"/>
    </row>
    <row r="569" spans="7:7" s="121" customFormat="1" x14ac:dyDescent="0.25">
      <c r="G569" s="125"/>
    </row>
    <row r="570" spans="7:7" s="121" customFormat="1" x14ac:dyDescent="0.25">
      <c r="G570" s="125"/>
    </row>
    <row r="571" spans="7:7" s="121" customFormat="1" x14ac:dyDescent="0.25">
      <c r="G571" s="125"/>
    </row>
    <row r="572" spans="7:7" s="121" customFormat="1" x14ac:dyDescent="0.25">
      <c r="G572" s="125"/>
    </row>
    <row r="573" spans="7:7" s="121" customFormat="1" x14ac:dyDescent="0.25">
      <c r="G573" s="125"/>
    </row>
    <row r="574" spans="7:7" s="121" customFormat="1" x14ac:dyDescent="0.25">
      <c r="G574" s="125"/>
    </row>
    <row r="575" spans="7:7" s="121" customFormat="1" x14ac:dyDescent="0.25">
      <c r="G575" s="125"/>
    </row>
    <row r="576" spans="7:7" s="121" customFormat="1" x14ac:dyDescent="0.25">
      <c r="G576" s="125"/>
    </row>
    <row r="577" spans="7:7" s="121" customFormat="1" x14ac:dyDescent="0.25">
      <c r="G577" s="125"/>
    </row>
    <row r="578" spans="7:7" s="121" customFormat="1" x14ac:dyDescent="0.25">
      <c r="G578" s="125"/>
    </row>
    <row r="579" spans="7:7" s="121" customFormat="1" x14ac:dyDescent="0.25">
      <c r="G579" s="125"/>
    </row>
    <row r="580" spans="7:7" s="121" customFormat="1" x14ac:dyDescent="0.25">
      <c r="G580" s="125"/>
    </row>
    <row r="581" spans="7:7" s="121" customFormat="1" x14ac:dyDescent="0.25">
      <c r="G581" s="125"/>
    </row>
    <row r="582" spans="7:7" s="121" customFormat="1" x14ac:dyDescent="0.25">
      <c r="G582" s="125"/>
    </row>
    <row r="583" spans="7:7" s="121" customFormat="1" x14ac:dyDescent="0.25">
      <c r="G583" s="125"/>
    </row>
    <row r="584" spans="7:7" s="121" customFormat="1" x14ac:dyDescent="0.25">
      <c r="G584" s="125"/>
    </row>
    <row r="585" spans="7:7" s="121" customFormat="1" x14ac:dyDescent="0.25">
      <c r="G585" s="125"/>
    </row>
    <row r="586" spans="7:7" s="121" customFormat="1" x14ac:dyDescent="0.25">
      <c r="G586" s="125"/>
    </row>
    <row r="587" spans="7:7" s="121" customFormat="1" x14ac:dyDescent="0.25">
      <c r="G587" s="125"/>
    </row>
    <row r="588" spans="7:7" s="121" customFormat="1" x14ac:dyDescent="0.25">
      <c r="G588" s="125"/>
    </row>
    <row r="589" spans="7:7" s="121" customFormat="1" x14ac:dyDescent="0.25">
      <c r="G589" s="125"/>
    </row>
    <row r="590" spans="7:7" s="121" customFormat="1" x14ac:dyDescent="0.25">
      <c r="G590" s="125"/>
    </row>
    <row r="591" spans="7:7" s="121" customFormat="1" x14ac:dyDescent="0.25">
      <c r="G591" s="125"/>
    </row>
    <row r="592" spans="7:7" s="121" customFormat="1" x14ac:dyDescent="0.25">
      <c r="G592" s="125"/>
    </row>
    <row r="593" spans="7:7" s="121" customFormat="1" x14ac:dyDescent="0.25">
      <c r="G593" s="125"/>
    </row>
    <row r="594" spans="7:7" s="121" customFormat="1" x14ac:dyDescent="0.25">
      <c r="G594" s="125"/>
    </row>
    <row r="595" spans="7:7" s="121" customFormat="1" x14ac:dyDescent="0.25">
      <c r="G595" s="125"/>
    </row>
    <row r="596" spans="7:7" s="121" customFormat="1" x14ac:dyDescent="0.25">
      <c r="G596" s="125"/>
    </row>
    <row r="597" spans="7:7" s="121" customFormat="1" x14ac:dyDescent="0.25">
      <c r="G597" s="125"/>
    </row>
    <row r="598" spans="7:7" s="121" customFormat="1" x14ac:dyDescent="0.25">
      <c r="G598" s="125"/>
    </row>
    <row r="599" spans="7:7" s="121" customFormat="1" x14ac:dyDescent="0.25">
      <c r="G599" s="125"/>
    </row>
    <row r="600" spans="7:7" s="121" customFormat="1" x14ac:dyDescent="0.25">
      <c r="G600" s="125"/>
    </row>
    <row r="601" spans="7:7" s="121" customFormat="1" x14ac:dyDescent="0.25">
      <c r="G601" s="125"/>
    </row>
    <row r="602" spans="7:7" s="121" customFormat="1" x14ac:dyDescent="0.25">
      <c r="G602" s="125"/>
    </row>
    <row r="603" spans="7:7" s="121" customFormat="1" x14ac:dyDescent="0.25">
      <c r="G603" s="125"/>
    </row>
    <row r="604" spans="7:7" s="121" customFormat="1" x14ac:dyDescent="0.25">
      <c r="G604" s="125"/>
    </row>
    <row r="605" spans="7:7" s="121" customFormat="1" x14ac:dyDescent="0.25">
      <c r="G605" s="125"/>
    </row>
    <row r="606" spans="7:7" s="121" customFormat="1" x14ac:dyDescent="0.25">
      <c r="G606" s="125"/>
    </row>
    <row r="607" spans="7:7" s="121" customFormat="1" x14ac:dyDescent="0.25">
      <c r="G607" s="125"/>
    </row>
    <row r="608" spans="7:7" s="121" customFormat="1" x14ac:dyDescent="0.25">
      <c r="G608" s="125"/>
    </row>
    <row r="609" spans="7:7" s="121" customFormat="1" x14ac:dyDescent="0.25">
      <c r="G609" s="125"/>
    </row>
    <row r="610" spans="7:7" s="121" customFormat="1" x14ac:dyDescent="0.25">
      <c r="G610" s="125"/>
    </row>
    <row r="611" spans="7:7" s="121" customFormat="1" x14ac:dyDescent="0.25">
      <c r="G611" s="125"/>
    </row>
    <row r="612" spans="7:7" s="121" customFormat="1" x14ac:dyDescent="0.25">
      <c r="G612" s="125"/>
    </row>
    <row r="613" spans="7:7" s="121" customFormat="1" x14ac:dyDescent="0.25">
      <c r="G613" s="125"/>
    </row>
    <row r="614" spans="7:7" s="121" customFormat="1" x14ac:dyDescent="0.25">
      <c r="G614" s="125"/>
    </row>
    <row r="615" spans="7:7" s="121" customFormat="1" x14ac:dyDescent="0.25">
      <c r="G615" s="125"/>
    </row>
    <row r="616" spans="7:7" s="121" customFormat="1" x14ac:dyDescent="0.25">
      <c r="G616" s="125"/>
    </row>
    <row r="617" spans="7:7" s="121" customFormat="1" x14ac:dyDescent="0.25">
      <c r="G617" s="125"/>
    </row>
    <row r="618" spans="7:7" s="121" customFormat="1" x14ac:dyDescent="0.25">
      <c r="G618" s="125"/>
    </row>
    <row r="619" spans="7:7" s="121" customFormat="1" x14ac:dyDescent="0.25">
      <c r="G619" s="125"/>
    </row>
    <row r="620" spans="7:7" s="121" customFormat="1" x14ac:dyDescent="0.25">
      <c r="G620" s="125"/>
    </row>
    <row r="621" spans="7:7" s="121" customFormat="1" x14ac:dyDescent="0.25">
      <c r="G621" s="125"/>
    </row>
    <row r="622" spans="7:7" s="121" customFormat="1" x14ac:dyDescent="0.25">
      <c r="G622" s="125"/>
    </row>
    <row r="623" spans="7:7" s="121" customFormat="1" x14ac:dyDescent="0.25">
      <c r="G623" s="125"/>
    </row>
    <row r="624" spans="7:7" s="121" customFormat="1" x14ac:dyDescent="0.25">
      <c r="G624" s="125"/>
    </row>
    <row r="625" spans="7:7" s="121" customFormat="1" x14ac:dyDescent="0.25">
      <c r="G625" s="125"/>
    </row>
    <row r="626" spans="7:7" s="121" customFormat="1" x14ac:dyDescent="0.25">
      <c r="G626" s="125"/>
    </row>
    <row r="627" spans="7:7" s="121" customFormat="1" x14ac:dyDescent="0.25">
      <c r="G627" s="125"/>
    </row>
    <row r="628" spans="7:7" s="121" customFormat="1" x14ac:dyDescent="0.25">
      <c r="G628" s="125"/>
    </row>
    <row r="629" spans="7:7" s="121" customFormat="1" x14ac:dyDescent="0.25">
      <c r="G629" s="125"/>
    </row>
    <row r="630" spans="7:7" s="121" customFormat="1" x14ac:dyDescent="0.25">
      <c r="G630" s="125"/>
    </row>
    <row r="631" spans="7:7" s="121" customFormat="1" x14ac:dyDescent="0.25">
      <c r="G631" s="125"/>
    </row>
    <row r="632" spans="7:7" s="121" customFormat="1" x14ac:dyDescent="0.25">
      <c r="G632" s="125"/>
    </row>
    <row r="633" spans="7:7" s="121" customFormat="1" x14ac:dyDescent="0.25">
      <c r="G633" s="125"/>
    </row>
    <row r="634" spans="7:7" s="121" customFormat="1" x14ac:dyDescent="0.25">
      <c r="G634" s="125"/>
    </row>
    <row r="635" spans="7:7" s="121" customFormat="1" x14ac:dyDescent="0.25">
      <c r="G635" s="125"/>
    </row>
    <row r="636" spans="7:7" s="121" customFormat="1" x14ac:dyDescent="0.25">
      <c r="G636" s="125"/>
    </row>
    <row r="637" spans="7:7" s="121" customFormat="1" x14ac:dyDescent="0.25">
      <c r="G637" s="125"/>
    </row>
    <row r="638" spans="7:7" s="121" customFormat="1" x14ac:dyDescent="0.25">
      <c r="G638" s="125"/>
    </row>
    <row r="639" spans="7:7" s="121" customFormat="1" x14ac:dyDescent="0.25">
      <c r="G639" s="125"/>
    </row>
    <row r="640" spans="7:7" s="121" customFormat="1" x14ac:dyDescent="0.25">
      <c r="G640" s="125"/>
    </row>
    <row r="641" spans="7:7" s="121" customFormat="1" x14ac:dyDescent="0.25">
      <c r="G641" s="125"/>
    </row>
    <row r="642" spans="7:7" s="121" customFormat="1" x14ac:dyDescent="0.25">
      <c r="G642" s="125"/>
    </row>
    <row r="643" spans="7:7" s="121" customFormat="1" x14ac:dyDescent="0.25">
      <c r="G643" s="125"/>
    </row>
    <row r="644" spans="7:7" s="121" customFormat="1" x14ac:dyDescent="0.25">
      <c r="G644" s="125"/>
    </row>
    <row r="645" spans="7:7" s="121" customFormat="1" x14ac:dyDescent="0.25">
      <c r="G645" s="125"/>
    </row>
    <row r="646" spans="7:7" s="121" customFormat="1" x14ac:dyDescent="0.25">
      <c r="G646" s="125"/>
    </row>
    <row r="647" spans="7:7" s="121" customFormat="1" x14ac:dyDescent="0.25">
      <c r="G647" s="125"/>
    </row>
    <row r="648" spans="7:7" s="121" customFormat="1" x14ac:dyDescent="0.25">
      <c r="G648" s="125"/>
    </row>
    <row r="649" spans="7:7" s="121" customFormat="1" x14ac:dyDescent="0.25">
      <c r="G649" s="125"/>
    </row>
    <row r="650" spans="7:7" s="121" customFormat="1" x14ac:dyDescent="0.25">
      <c r="G650" s="125"/>
    </row>
    <row r="651" spans="7:7" s="121" customFormat="1" x14ac:dyDescent="0.25">
      <c r="G651" s="125"/>
    </row>
    <row r="652" spans="7:7" s="121" customFormat="1" x14ac:dyDescent="0.25">
      <c r="G652" s="125"/>
    </row>
    <row r="653" spans="7:7" s="121" customFormat="1" x14ac:dyDescent="0.25">
      <c r="G653" s="125"/>
    </row>
    <row r="654" spans="7:7" s="121" customFormat="1" x14ac:dyDescent="0.25">
      <c r="G654" s="125"/>
    </row>
    <row r="655" spans="7:7" s="121" customFormat="1" x14ac:dyDescent="0.25">
      <c r="G655" s="125"/>
    </row>
    <row r="656" spans="7:7" s="121" customFormat="1" x14ac:dyDescent="0.25">
      <c r="G656" s="125"/>
    </row>
    <row r="657" spans="7:7" s="121" customFormat="1" x14ac:dyDescent="0.25">
      <c r="G657" s="125"/>
    </row>
    <row r="658" spans="7:7" s="121" customFormat="1" x14ac:dyDescent="0.25">
      <c r="G658" s="125"/>
    </row>
    <row r="659" spans="7:7" s="121" customFormat="1" x14ac:dyDescent="0.25">
      <c r="G659" s="125"/>
    </row>
    <row r="660" spans="7:7" s="121" customFormat="1" x14ac:dyDescent="0.25">
      <c r="G660" s="125"/>
    </row>
    <row r="661" spans="7:7" s="121" customFormat="1" x14ac:dyDescent="0.25">
      <c r="G661" s="125"/>
    </row>
    <row r="662" spans="7:7" s="121" customFormat="1" x14ac:dyDescent="0.25">
      <c r="G662" s="125"/>
    </row>
    <row r="663" spans="7:7" s="121" customFormat="1" x14ac:dyDescent="0.25">
      <c r="G663" s="125"/>
    </row>
    <row r="664" spans="7:7" s="121" customFormat="1" x14ac:dyDescent="0.25">
      <c r="G664" s="125"/>
    </row>
    <row r="665" spans="7:7" s="121" customFormat="1" x14ac:dyDescent="0.25">
      <c r="G665" s="125"/>
    </row>
    <row r="666" spans="7:7" s="121" customFormat="1" x14ac:dyDescent="0.25">
      <c r="G666" s="125"/>
    </row>
    <row r="667" spans="7:7" s="121" customFormat="1" x14ac:dyDescent="0.25">
      <c r="G667" s="125"/>
    </row>
    <row r="668" spans="7:7" s="121" customFormat="1" x14ac:dyDescent="0.25">
      <c r="G668" s="125"/>
    </row>
    <row r="669" spans="7:7" s="121" customFormat="1" x14ac:dyDescent="0.25">
      <c r="G669" s="125"/>
    </row>
    <row r="670" spans="7:7" s="121" customFormat="1" x14ac:dyDescent="0.25">
      <c r="G670" s="125"/>
    </row>
    <row r="671" spans="7:7" s="121" customFormat="1" x14ac:dyDescent="0.25">
      <c r="G671" s="125"/>
    </row>
    <row r="672" spans="7:7" s="121" customFormat="1" x14ac:dyDescent="0.25">
      <c r="G672" s="125"/>
    </row>
    <row r="673" spans="7:7" s="121" customFormat="1" x14ac:dyDescent="0.25">
      <c r="G673" s="125"/>
    </row>
    <row r="674" spans="7:7" s="121" customFormat="1" x14ac:dyDescent="0.25">
      <c r="G674" s="125"/>
    </row>
    <row r="675" spans="7:7" s="121" customFormat="1" x14ac:dyDescent="0.25">
      <c r="G675" s="125"/>
    </row>
    <row r="676" spans="7:7" s="121" customFormat="1" x14ac:dyDescent="0.25">
      <c r="G676" s="125"/>
    </row>
    <row r="677" spans="7:7" s="121" customFormat="1" x14ac:dyDescent="0.25">
      <c r="G677" s="125"/>
    </row>
    <row r="678" spans="7:7" s="121" customFormat="1" x14ac:dyDescent="0.25">
      <c r="G678" s="125"/>
    </row>
    <row r="679" spans="7:7" s="121" customFormat="1" x14ac:dyDescent="0.25">
      <c r="G679" s="125"/>
    </row>
    <row r="680" spans="7:7" s="121" customFormat="1" x14ac:dyDescent="0.25">
      <c r="G680" s="125"/>
    </row>
    <row r="681" spans="7:7" s="121" customFormat="1" x14ac:dyDescent="0.25">
      <c r="G681" s="125"/>
    </row>
    <row r="682" spans="7:7" s="121" customFormat="1" x14ac:dyDescent="0.25">
      <c r="G682" s="125"/>
    </row>
    <row r="683" spans="7:7" s="121" customFormat="1" x14ac:dyDescent="0.25">
      <c r="G683" s="125"/>
    </row>
    <row r="684" spans="7:7" s="121" customFormat="1" x14ac:dyDescent="0.25">
      <c r="G684" s="125"/>
    </row>
    <row r="685" spans="7:7" s="121" customFormat="1" x14ac:dyDescent="0.25">
      <c r="G685" s="125"/>
    </row>
    <row r="686" spans="7:7" s="121" customFormat="1" x14ac:dyDescent="0.25">
      <c r="G686" s="125"/>
    </row>
    <row r="687" spans="7:7" s="121" customFormat="1" x14ac:dyDescent="0.25">
      <c r="G687" s="125"/>
    </row>
    <row r="688" spans="7:7" s="121" customFormat="1" x14ac:dyDescent="0.25">
      <c r="G688" s="125"/>
    </row>
    <row r="689" spans="7:7" s="121" customFormat="1" x14ac:dyDescent="0.25">
      <c r="G689" s="125"/>
    </row>
    <row r="690" spans="7:7" s="121" customFormat="1" x14ac:dyDescent="0.25">
      <c r="G690" s="125"/>
    </row>
    <row r="691" spans="7:7" s="121" customFormat="1" x14ac:dyDescent="0.25">
      <c r="G691" s="125"/>
    </row>
    <row r="692" spans="7:7" s="121" customFormat="1" x14ac:dyDescent="0.25">
      <c r="G692" s="125"/>
    </row>
    <row r="693" spans="7:7" s="121" customFormat="1" x14ac:dyDescent="0.25">
      <c r="G693" s="125"/>
    </row>
    <row r="694" spans="7:7" s="121" customFormat="1" x14ac:dyDescent="0.25">
      <c r="G694" s="125"/>
    </row>
    <row r="695" spans="7:7" s="121" customFormat="1" x14ac:dyDescent="0.25">
      <c r="G695" s="125"/>
    </row>
    <row r="696" spans="7:7" s="121" customFormat="1" x14ac:dyDescent="0.25">
      <c r="G696" s="125"/>
    </row>
    <row r="697" spans="7:7" s="121" customFormat="1" x14ac:dyDescent="0.25">
      <c r="G697" s="125"/>
    </row>
    <row r="698" spans="7:7" s="121" customFormat="1" x14ac:dyDescent="0.25">
      <c r="G698" s="125"/>
    </row>
    <row r="699" spans="7:7" s="121" customFormat="1" x14ac:dyDescent="0.25">
      <c r="G699" s="125"/>
    </row>
    <row r="700" spans="7:7" s="121" customFormat="1" x14ac:dyDescent="0.25">
      <c r="G700" s="125"/>
    </row>
    <row r="701" spans="7:7" s="121" customFormat="1" x14ac:dyDescent="0.25">
      <c r="G701" s="125"/>
    </row>
    <row r="702" spans="7:7" s="121" customFormat="1" x14ac:dyDescent="0.25">
      <c r="G702" s="125"/>
    </row>
    <row r="703" spans="7:7" s="121" customFormat="1" x14ac:dyDescent="0.25">
      <c r="G703" s="125"/>
    </row>
    <row r="704" spans="7:7" s="121" customFormat="1" x14ac:dyDescent="0.25">
      <c r="G704" s="125"/>
    </row>
    <row r="705" spans="7:7" s="121" customFormat="1" x14ac:dyDescent="0.25">
      <c r="G705" s="125"/>
    </row>
    <row r="706" spans="7:7" s="121" customFormat="1" x14ac:dyDescent="0.25">
      <c r="G706" s="125"/>
    </row>
    <row r="707" spans="7:7" s="121" customFormat="1" x14ac:dyDescent="0.25">
      <c r="G707" s="125"/>
    </row>
    <row r="708" spans="7:7" s="121" customFormat="1" x14ac:dyDescent="0.25">
      <c r="G708" s="125"/>
    </row>
    <row r="709" spans="7:7" s="121" customFormat="1" x14ac:dyDescent="0.25">
      <c r="G709" s="125"/>
    </row>
    <row r="710" spans="7:7" s="121" customFormat="1" x14ac:dyDescent="0.25">
      <c r="G710" s="125"/>
    </row>
    <row r="711" spans="7:7" s="121" customFormat="1" x14ac:dyDescent="0.25">
      <c r="G711" s="125"/>
    </row>
    <row r="712" spans="7:7" s="121" customFormat="1" x14ac:dyDescent="0.25">
      <c r="G712" s="125"/>
    </row>
    <row r="713" spans="7:7" s="121" customFormat="1" x14ac:dyDescent="0.25">
      <c r="G713" s="125"/>
    </row>
    <row r="714" spans="7:7" s="121" customFormat="1" x14ac:dyDescent="0.25">
      <c r="G714" s="125"/>
    </row>
    <row r="715" spans="7:7" s="121" customFormat="1" x14ac:dyDescent="0.25">
      <c r="G715" s="125"/>
    </row>
    <row r="716" spans="7:7" s="121" customFormat="1" x14ac:dyDescent="0.25">
      <c r="G716" s="125"/>
    </row>
    <row r="717" spans="7:7" s="121" customFormat="1" x14ac:dyDescent="0.25">
      <c r="G717" s="125"/>
    </row>
    <row r="718" spans="7:7" s="121" customFormat="1" x14ac:dyDescent="0.25">
      <c r="G718" s="125"/>
    </row>
    <row r="719" spans="7:7" s="121" customFormat="1" x14ac:dyDescent="0.25">
      <c r="G719" s="125"/>
    </row>
    <row r="720" spans="7:7" s="121" customFormat="1" x14ac:dyDescent="0.25">
      <c r="G720" s="125"/>
    </row>
    <row r="721" spans="7:7" s="121" customFormat="1" x14ac:dyDescent="0.25">
      <c r="G721" s="125"/>
    </row>
    <row r="722" spans="7:7" s="121" customFormat="1" x14ac:dyDescent="0.25">
      <c r="G722" s="125"/>
    </row>
    <row r="723" spans="7:7" s="121" customFormat="1" x14ac:dyDescent="0.25">
      <c r="G723" s="125"/>
    </row>
    <row r="724" spans="7:7" s="121" customFormat="1" x14ac:dyDescent="0.25">
      <c r="G724" s="125"/>
    </row>
    <row r="725" spans="7:7" s="121" customFormat="1" x14ac:dyDescent="0.25">
      <c r="G725" s="125"/>
    </row>
    <row r="726" spans="7:7" s="121" customFormat="1" x14ac:dyDescent="0.25">
      <c r="G726" s="125"/>
    </row>
    <row r="727" spans="7:7" s="121" customFormat="1" x14ac:dyDescent="0.25">
      <c r="G727" s="125"/>
    </row>
    <row r="728" spans="7:7" s="121" customFormat="1" x14ac:dyDescent="0.25">
      <c r="G728" s="125"/>
    </row>
    <row r="729" spans="7:7" s="121" customFormat="1" x14ac:dyDescent="0.25">
      <c r="G729" s="125"/>
    </row>
    <row r="730" spans="7:7" s="121" customFormat="1" x14ac:dyDescent="0.25">
      <c r="G730" s="125"/>
    </row>
    <row r="731" spans="7:7" s="121" customFormat="1" x14ac:dyDescent="0.25">
      <c r="G731" s="125"/>
    </row>
    <row r="732" spans="7:7" s="121" customFormat="1" x14ac:dyDescent="0.25">
      <c r="G732" s="125"/>
    </row>
    <row r="733" spans="7:7" s="121" customFormat="1" x14ac:dyDescent="0.25">
      <c r="G733" s="125"/>
    </row>
    <row r="734" spans="7:7" s="121" customFormat="1" x14ac:dyDescent="0.25">
      <c r="G734" s="125"/>
    </row>
    <row r="735" spans="7:7" s="121" customFormat="1" x14ac:dyDescent="0.25">
      <c r="G735" s="125"/>
    </row>
    <row r="736" spans="7:7" s="121" customFormat="1" x14ac:dyDescent="0.25">
      <c r="G736" s="125"/>
    </row>
    <row r="737" spans="7:7" s="121" customFormat="1" x14ac:dyDescent="0.25">
      <c r="G737" s="125"/>
    </row>
    <row r="738" spans="7:7" s="121" customFormat="1" x14ac:dyDescent="0.25">
      <c r="G738" s="125"/>
    </row>
    <row r="739" spans="7:7" s="121" customFormat="1" x14ac:dyDescent="0.25">
      <c r="G739" s="125"/>
    </row>
    <row r="740" spans="7:7" s="121" customFormat="1" x14ac:dyDescent="0.25">
      <c r="G740" s="125"/>
    </row>
    <row r="741" spans="7:7" s="121" customFormat="1" x14ac:dyDescent="0.25">
      <c r="G741" s="125"/>
    </row>
    <row r="742" spans="7:7" s="121" customFormat="1" x14ac:dyDescent="0.25">
      <c r="G742" s="125"/>
    </row>
    <row r="743" spans="7:7" s="121" customFormat="1" x14ac:dyDescent="0.25">
      <c r="G743" s="125"/>
    </row>
    <row r="744" spans="7:7" s="121" customFormat="1" x14ac:dyDescent="0.25">
      <c r="G744" s="125"/>
    </row>
    <row r="745" spans="7:7" s="121" customFormat="1" x14ac:dyDescent="0.25">
      <c r="G745" s="125"/>
    </row>
    <row r="746" spans="7:7" s="121" customFormat="1" x14ac:dyDescent="0.25">
      <c r="G746" s="125"/>
    </row>
    <row r="747" spans="7:7" s="121" customFormat="1" x14ac:dyDescent="0.25">
      <c r="G747" s="125"/>
    </row>
    <row r="748" spans="7:7" s="121" customFormat="1" x14ac:dyDescent="0.25">
      <c r="G748" s="125"/>
    </row>
    <row r="749" spans="7:7" s="121" customFormat="1" x14ac:dyDescent="0.25">
      <c r="G749" s="125"/>
    </row>
    <row r="750" spans="7:7" s="121" customFormat="1" x14ac:dyDescent="0.25">
      <c r="G750" s="125"/>
    </row>
    <row r="751" spans="7:7" s="121" customFormat="1" x14ac:dyDescent="0.25">
      <c r="G751" s="125"/>
    </row>
    <row r="752" spans="7:7" s="121" customFormat="1" x14ac:dyDescent="0.25">
      <c r="G752" s="125"/>
    </row>
    <row r="753" spans="7:7" s="121" customFormat="1" x14ac:dyDescent="0.25">
      <c r="G753" s="125"/>
    </row>
    <row r="754" spans="7:7" s="121" customFormat="1" x14ac:dyDescent="0.25">
      <c r="G754" s="125"/>
    </row>
    <row r="755" spans="7:7" s="121" customFormat="1" x14ac:dyDescent="0.25">
      <c r="G755" s="125"/>
    </row>
    <row r="756" spans="7:7" s="121" customFormat="1" x14ac:dyDescent="0.25">
      <c r="G756" s="125"/>
    </row>
    <row r="757" spans="7:7" s="121" customFormat="1" x14ac:dyDescent="0.25">
      <c r="G757" s="125"/>
    </row>
    <row r="758" spans="7:7" s="121" customFormat="1" x14ac:dyDescent="0.25">
      <c r="G758" s="125"/>
    </row>
    <row r="759" spans="7:7" s="121" customFormat="1" x14ac:dyDescent="0.25">
      <c r="G759" s="125"/>
    </row>
    <row r="760" spans="7:7" s="121" customFormat="1" x14ac:dyDescent="0.25">
      <c r="G760" s="125"/>
    </row>
    <row r="761" spans="7:7" s="121" customFormat="1" x14ac:dyDescent="0.25">
      <c r="G761" s="125"/>
    </row>
    <row r="762" spans="7:7" s="121" customFormat="1" x14ac:dyDescent="0.25">
      <c r="G762" s="125"/>
    </row>
    <row r="763" spans="7:7" s="121" customFormat="1" x14ac:dyDescent="0.25">
      <c r="G763" s="125"/>
    </row>
    <row r="764" spans="7:7" s="121" customFormat="1" x14ac:dyDescent="0.25">
      <c r="G764" s="125"/>
    </row>
    <row r="765" spans="7:7" s="121" customFormat="1" x14ac:dyDescent="0.25">
      <c r="G765" s="125"/>
    </row>
    <row r="766" spans="7:7" s="121" customFormat="1" x14ac:dyDescent="0.25">
      <c r="G766" s="125"/>
    </row>
    <row r="767" spans="7:7" s="121" customFormat="1" x14ac:dyDescent="0.25">
      <c r="G767" s="125"/>
    </row>
    <row r="768" spans="7:7" s="121" customFormat="1" x14ac:dyDescent="0.25">
      <c r="G768" s="125"/>
    </row>
    <row r="769" spans="7:7" s="121" customFormat="1" x14ac:dyDescent="0.25">
      <c r="G769" s="125"/>
    </row>
    <row r="770" spans="7:7" s="121" customFormat="1" x14ac:dyDescent="0.25">
      <c r="G770" s="125"/>
    </row>
    <row r="771" spans="7:7" s="121" customFormat="1" x14ac:dyDescent="0.25">
      <c r="G771" s="125"/>
    </row>
    <row r="772" spans="7:7" s="121" customFormat="1" x14ac:dyDescent="0.25">
      <c r="G772" s="125"/>
    </row>
    <row r="773" spans="7:7" s="121" customFormat="1" x14ac:dyDescent="0.25">
      <c r="G773" s="125"/>
    </row>
    <row r="774" spans="7:7" s="121" customFormat="1" x14ac:dyDescent="0.25">
      <c r="G774" s="125"/>
    </row>
    <row r="775" spans="7:7" s="121" customFormat="1" x14ac:dyDescent="0.25">
      <c r="G775" s="125"/>
    </row>
    <row r="776" spans="7:7" s="121" customFormat="1" x14ac:dyDescent="0.25">
      <c r="G776" s="125"/>
    </row>
    <row r="777" spans="7:7" s="121" customFormat="1" x14ac:dyDescent="0.25">
      <c r="G777" s="125"/>
    </row>
    <row r="778" spans="7:7" s="121" customFormat="1" x14ac:dyDescent="0.25">
      <c r="G778" s="125"/>
    </row>
    <row r="779" spans="7:7" s="121" customFormat="1" x14ac:dyDescent="0.25">
      <c r="G779" s="125"/>
    </row>
    <row r="780" spans="7:7" s="121" customFormat="1" x14ac:dyDescent="0.25">
      <c r="G780" s="125"/>
    </row>
    <row r="781" spans="7:7" s="121" customFormat="1" x14ac:dyDescent="0.25">
      <c r="G781" s="125"/>
    </row>
    <row r="782" spans="7:7" s="121" customFormat="1" x14ac:dyDescent="0.25">
      <c r="G782" s="125"/>
    </row>
    <row r="783" spans="7:7" s="121" customFormat="1" x14ac:dyDescent="0.25">
      <c r="G783" s="125"/>
    </row>
    <row r="784" spans="7:7" s="121" customFormat="1" x14ac:dyDescent="0.25">
      <c r="G784" s="125"/>
    </row>
    <row r="785" spans="7:7" s="121" customFormat="1" x14ac:dyDescent="0.25">
      <c r="G785" s="125"/>
    </row>
    <row r="786" spans="7:7" s="121" customFormat="1" x14ac:dyDescent="0.25">
      <c r="G786" s="125"/>
    </row>
    <row r="787" spans="7:7" s="121" customFormat="1" x14ac:dyDescent="0.25">
      <c r="G787" s="125"/>
    </row>
    <row r="788" spans="7:7" s="121" customFormat="1" x14ac:dyDescent="0.25">
      <c r="G788" s="125"/>
    </row>
    <row r="789" spans="7:7" s="121" customFormat="1" x14ac:dyDescent="0.25">
      <c r="G789" s="125"/>
    </row>
    <row r="790" spans="7:7" s="121" customFormat="1" x14ac:dyDescent="0.25">
      <c r="G790" s="125"/>
    </row>
    <row r="791" spans="7:7" s="121" customFormat="1" x14ac:dyDescent="0.25">
      <c r="G791" s="125"/>
    </row>
    <row r="792" spans="7:7" s="121" customFormat="1" x14ac:dyDescent="0.25">
      <c r="G792" s="125"/>
    </row>
    <row r="793" spans="7:7" s="121" customFormat="1" x14ac:dyDescent="0.25">
      <c r="G793" s="125"/>
    </row>
    <row r="794" spans="7:7" s="121" customFormat="1" x14ac:dyDescent="0.25">
      <c r="G794" s="125"/>
    </row>
    <row r="795" spans="7:7" s="121" customFormat="1" x14ac:dyDescent="0.25">
      <c r="G795" s="125"/>
    </row>
    <row r="796" spans="7:7" s="121" customFormat="1" x14ac:dyDescent="0.25">
      <c r="G796" s="125"/>
    </row>
    <row r="797" spans="7:7" s="121" customFormat="1" x14ac:dyDescent="0.25">
      <c r="G797" s="125"/>
    </row>
    <row r="798" spans="7:7" s="121" customFormat="1" x14ac:dyDescent="0.25">
      <c r="G798" s="125"/>
    </row>
    <row r="799" spans="7:7" s="121" customFormat="1" x14ac:dyDescent="0.25">
      <c r="G799" s="125"/>
    </row>
    <row r="800" spans="7:7" s="121" customFormat="1" x14ac:dyDescent="0.25">
      <c r="G800" s="125"/>
    </row>
    <row r="801" spans="7:7" s="121" customFormat="1" x14ac:dyDescent="0.25">
      <c r="G801" s="125"/>
    </row>
    <row r="802" spans="7:7" s="121" customFormat="1" x14ac:dyDescent="0.25">
      <c r="G802" s="125"/>
    </row>
    <row r="803" spans="7:7" s="121" customFormat="1" x14ac:dyDescent="0.25">
      <c r="G803" s="125"/>
    </row>
    <row r="804" spans="7:7" s="121" customFormat="1" x14ac:dyDescent="0.25">
      <c r="G804" s="125"/>
    </row>
    <row r="805" spans="7:7" s="121" customFormat="1" x14ac:dyDescent="0.25">
      <c r="G805" s="125"/>
    </row>
    <row r="806" spans="7:7" s="121" customFormat="1" x14ac:dyDescent="0.25">
      <c r="G806" s="125"/>
    </row>
    <row r="807" spans="7:7" s="121" customFormat="1" x14ac:dyDescent="0.25">
      <c r="G807" s="125"/>
    </row>
    <row r="808" spans="7:7" s="121" customFormat="1" x14ac:dyDescent="0.25">
      <c r="G808" s="125"/>
    </row>
    <row r="809" spans="7:7" s="121" customFormat="1" x14ac:dyDescent="0.25">
      <c r="G809" s="125"/>
    </row>
    <row r="810" spans="7:7" s="121" customFormat="1" x14ac:dyDescent="0.25">
      <c r="G810" s="125"/>
    </row>
    <row r="811" spans="7:7" s="121" customFormat="1" x14ac:dyDescent="0.25">
      <c r="G811" s="125"/>
    </row>
    <row r="812" spans="7:7" s="121" customFormat="1" x14ac:dyDescent="0.25">
      <c r="G812" s="125"/>
    </row>
    <row r="813" spans="7:7" s="121" customFormat="1" x14ac:dyDescent="0.25">
      <c r="G813" s="125"/>
    </row>
    <row r="814" spans="7:7" s="121" customFormat="1" x14ac:dyDescent="0.25">
      <c r="G814" s="125"/>
    </row>
    <row r="815" spans="7:7" s="121" customFormat="1" x14ac:dyDescent="0.25">
      <c r="G815" s="125"/>
    </row>
    <row r="816" spans="7:7" s="121" customFormat="1" x14ac:dyDescent="0.25">
      <c r="G816" s="125"/>
    </row>
    <row r="817" spans="7:7" s="121" customFormat="1" x14ac:dyDescent="0.25">
      <c r="G817" s="125"/>
    </row>
    <row r="818" spans="7:7" s="121" customFormat="1" x14ac:dyDescent="0.25">
      <c r="G818" s="125"/>
    </row>
    <row r="819" spans="7:7" s="121" customFormat="1" x14ac:dyDescent="0.25">
      <c r="G819" s="125"/>
    </row>
    <row r="820" spans="7:7" s="121" customFormat="1" x14ac:dyDescent="0.25">
      <c r="G820" s="125"/>
    </row>
    <row r="821" spans="7:7" s="121" customFormat="1" x14ac:dyDescent="0.25">
      <c r="G821" s="125"/>
    </row>
    <row r="822" spans="7:7" s="121" customFormat="1" x14ac:dyDescent="0.25">
      <c r="G822" s="125"/>
    </row>
    <row r="823" spans="7:7" s="121" customFormat="1" x14ac:dyDescent="0.25">
      <c r="G823" s="125"/>
    </row>
    <row r="824" spans="7:7" s="121" customFormat="1" x14ac:dyDescent="0.25">
      <c r="G824" s="125"/>
    </row>
    <row r="825" spans="7:7" s="121" customFormat="1" x14ac:dyDescent="0.25">
      <c r="G825" s="125"/>
    </row>
    <row r="826" spans="7:7" s="121" customFormat="1" x14ac:dyDescent="0.25">
      <c r="G826" s="125"/>
    </row>
    <row r="827" spans="7:7" s="121" customFormat="1" x14ac:dyDescent="0.25">
      <c r="G827" s="125"/>
    </row>
    <row r="828" spans="7:7" s="121" customFormat="1" x14ac:dyDescent="0.25">
      <c r="G828" s="125"/>
    </row>
    <row r="829" spans="7:7" s="121" customFormat="1" x14ac:dyDescent="0.25">
      <c r="G829" s="125"/>
    </row>
    <row r="830" spans="7:7" s="121" customFormat="1" x14ac:dyDescent="0.25">
      <c r="G830" s="125"/>
    </row>
    <row r="831" spans="7:7" s="121" customFormat="1" x14ac:dyDescent="0.25">
      <c r="G831" s="125"/>
    </row>
    <row r="832" spans="7:7" s="121" customFormat="1" x14ac:dyDescent="0.25">
      <c r="G832" s="125"/>
    </row>
    <row r="833" spans="7:7" s="121" customFormat="1" x14ac:dyDescent="0.25">
      <c r="G833" s="125"/>
    </row>
    <row r="834" spans="7:7" s="121" customFormat="1" x14ac:dyDescent="0.25">
      <c r="G834" s="125"/>
    </row>
    <row r="835" spans="7:7" s="121" customFormat="1" x14ac:dyDescent="0.25">
      <c r="G835" s="125"/>
    </row>
    <row r="836" spans="7:7" s="121" customFormat="1" x14ac:dyDescent="0.25">
      <c r="G836" s="125"/>
    </row>
    <row r="837" spans="7:7" s="121" customFormat="1" x14ac:dyDescent="0.25">
      <c r="G837" s="125"/>
    </row>
    <row r="838" spans="7:7" s="121" customFormat="1" x14ac:dyDescent="0.25">
      <c r="G838" s="125"/>
    </row>
    <row r="839" spans="7:7" s="121" customFormat="1" x14ac:dyDescent="0.25">
      <c r="G839" s="125"/>
    </row>
    <row r="840" spans="7:7" s="121" customFormat="1" x14ac:dyDescent="0.25">
      <c r="G840" s="125"/>
    </row>
    <row r="841" spans="7:7" s="121" customFormat="1" x14ac:dyDescent="0.25">
      <c r="G841" s="125"/>
    </row>
    <row r="842" spans="7:7" s="121" customFormat="1" x14ac:dyDescent="0.25">
      <c r="G842" s="125"/>
    </row>
    <row r="843" spans="7:7" s="121" customFormat="1" x14ac:dyDescent="0.25">
      <c r="G843" s="125"/>
    </row>
    <row r="844" spans="7:7" s="121" customFormat="1" x14ac:dyDescent="0.25">
      <c r="G844" s="125"/>
    </row>
    <row r="845" spans="7:7" s="121" customFormat="1" x14ac:dyDescent="0.25">
      <c r="G845" s="125"/>
    </row>
    <row r="846" spans="7:7" s="121" customFormat="1" x14ac:dyDescent="0.25">
      <c r="G846" s="125"/>
    </row>
    <row r="847" spans="7:7" s="121" customFormat="1" x14ac:dyDescent="0.25">
      <c r="G847" s="125"/>
    </row>
    <row r="848" spans="7:7" s="121" customFormat="1" x14ac:dyDescent="0.25">
      <c r="G848" s="125"/>
    </row>
    <row r="849" spans="7:7" s="121" customFormat="1" x14ac:dyDescent="0.25">
      <c r="G849" s="125"/>
    </row>
    <row r="850" spans="7:7" s="121" customFormat="1" x14ac:dyDescent="0.25">
      <c r="G850" s="125"/>
    </row>
    <row r="851" spans="7:7" s="121" customFormat="1" x14ac:dyDescent="0.25">
      <c r="G851" s="125"/>
    </row>
    <row r="852" spans="7:7" s="121" customFormat="1" x14ac:dyDescent="0.25">
      <c r="G852" s="125"/>
    </row>
    <row r="853" spans="7:7" s="121" customFormat="1" x14ac:dyDescent="0.25">
      <c r="G853" s="125"/>
    </row>
    <row r="854" spans="7:7" s="121" customFormat="1" x14ac:dyDescent="0.25">
      <c r="G854" s="125"/>
    </row>
    <row r="855" spans="7:7" s="121" customFormat="1" x14ac:dyDescent="0.25">
      <c r="G855" s="125"/>
    </row>
    <row r="856" spans="7:7" s="121" customFormat="1" x14ac:dyDescent="0.25">
      <c r="G856" s="125"/>
    </row>
    <row r="857" spans="7:7" s="121" customFormat="1" x14ac:dyDescent="0.25">
      <c r="G857" s="125"/>
    </row>
    <row r="858" spans="7:7" s="121" customFormat="1" x14ac:dyDescent="0.25">
      <c r="G858" s="125"/>
    </row>
    <row r="859" spans="7:7" s="121" customFormat="1" x14ac:dyDescent="0.25">
      <c r="G859" s="125"/>
    </row>
    <row r="860" spans="7:7" s="121" customFormat="1" x14ac:dyDescent="0.25">
      <c r="G860" s="125"/>
    </row>
    <row r="861" spans="7:7" s="121" customFormat="1" x14ac:dyDescent="0.25">
      <c r="G861" s="125"/>
    </row>
    <row r="862" spans="7:7" s="121" customFormat="1" x14ac:dyDescent="0.25">
      <c r="G862" s="125"/>
    </row>
    <row r="863" spans="7:7" s="121" customFormat="1" x14ac:dyDescent="0.25">
      <c r="G863" s="125"/>
    </row>
    <row r="864" spans="7:7" s="121" customFormat="1" x14ac:dyDescent="0.25">
      <c r="G864" s="125"/>
    </row>
    <row r="865" spans="7:7" s="121" customFormat="1" x14ac:dyDescent="0.25">
      <c r="G865" s="125"/>
    </row>
    <row r="866" spans="7:7" s="121" customFormat="1" x14ac:dyDescent="0.25">
      <c r="G866" s="125"/>
    </row>
    <row r="867" spans="7:7" s="121" customFormat="1" x14ac:dyDescent="0.25">
      <c r="G867" s="125"/>
    </row>
    <row r="868" spans="7:7" s="121" customFormat="1" x14ac:dyDescent="0.25">
      <c r="G868" s="125"/>
    </row>
    <row r="869" spans="7:7" s="121" customFormat="1" x14ac:dyDescent="0.25">
      <c r="G869" s="125"/>
    </row>
    <row r="870" spans="7:7" s="121" customFormat="1" x14ac:dyDescent="0.25">
      <c r="G870" s="125"/>
    </row>
    <row r="871" spans="7:7" s="121" customFormat="1" x14ac:dyDescent="0.25">
      <c r="G871" s="125"/>
    </row>
    <row r="872" spans="7:7" s="121" customFormat="1" x14ac:dyDescent="0.25">
      <c r="G872" s="125"/>
    </row>
    <row r="873" spans="7:7" s="121" customFormat="1" x14ac:dyDescent="0.25">
      <c r="G873" s="125"/>
    </row>
    <row r="874" spans="7:7" s="121" customFormat="1" x14ac:dyDescent="0.25">
      <c r="G874" s="125"/>
    </row>
    <row r="875" spans="7:7" s="121" customFormat="1" x14ac:dyDescent="0.25">
      <c r="G875" s="125"/>
    </row>
    <row r="876" spans="7:7" s="121" customFormat="1" x14ac:dyDescent="0.25">
      <c r="G876" s="125"/>
    </row>
    <row r="877" spans="7:7" s="121" customFormat="1" x14ac:dyDescent="0.25">
      <c r="G877" s="125"/>
    </row>
    <row r="878" spans="7:7" s="121" customFormat="1" x14ac:dyDescent="0.25">
      <c r="G878" s="125"/>
    </row>
    <row r="879" spans="7:7" s="121" customFormat="1" x14ac:dyDescent="0.25">
      <c r="G879" s="125"/>
    </row>
    <row r="880" spans="7:7" s="121" customFormat="1" x14ac:dyDescent="0.25">
      <c r="G880" s="125"/>
    </row>
    <row r="881" spans="7:7" s="121" customFormat="1" x14ac:dyDescent="0.25">
      <c r="G881" s="125"/>
    </row>
    <row r="882" spans="7:7" s="121" customFormat="1" x14ac:dyDescent="0.25">
      <c r="G882" s="125"/>
    </row>
    <row r="883" spans="7:7" s="121" customFormat="1" x14ac:dyDescent="0.25">
      <c r="G883" s="125"/>
    </row>
    <row r="884" spans="7:7" s="121" customFormat="1" x14ac:dyDescent="0.25">
      <c r="G884" s="125"/>
    </row>
    <row r="885" spans="7:7" s="121" customFormat="1" x14ac:dyDescent="0.25">
      <c r="G885" s="125"/>
    </row>
    <row r="886" spans="7:7" s="121" customFormat="1" x14ac:dyDescent="0.25">
      <c r="G886" s="125"/>
    </row>
    <row r="887" spans="7:7" s="121" customFormat="1" x14ac:dyDescent="0.25">
      <c r="G887" s="125"/>
    </row>
    <row r="888" spans="7:7" s="121" customFormat="1" x14ac:dyDescent="0.25">
      <c r="G888" s="125"/>
    </row>
    <row r="889" spans="7:7" s="121" customFormat="1" x14ac:dyDescent="0.25">
      <c r="G889" s="125"/>
    </row>
    <row r="890" spans="7:7" s="121" customFormat="1" x14ac:dyDescent="0.25">
      <c r="G890" s="125"/>
    </row>
    <row r="891" spans="7:7" s="121" customFormat="1" x14ac:dyDescent="0.25">
      <c r="G891" s="125"/>
    </row>
    <row r="892" spans="7:7" s="121" customFormat="1" x14ac:dyDescent="0.25">
      <c r="G892" s="125"/>
    </row>
    <row r="893" spans="7:7" s="121" customFormat="1" x14ac:dyDescent="0.25">
      <c r="G893" s="125"/>
    </row>
    <row r="894" spans="7:7" s="121" customFormat="1" x14ac:dyDescent="0.25">
      <c r="G894" s="125"/>
    </row>
    <row r="895" spans="7:7" s="121" customFormat="1" x14ac:dyDescent="0.25">
      <c r="G895" s="125"/>
    </row>
    <row r="896" spans="7:7" s="121" customFormat="1" x14ac:dyDescent="0.25">
      <c r="G896" s="125"/>
    </row>
    <row r="897" spans="7:7" s="121" customFormat="1" x14ac:dyDescent="0.25">
      <c r="G897" s="125"/>
    </row>
    <row r="898" spans="7:7" s="121" customFormat="1" x14ac:dyDescent="0.25">
      <c r="G898" s="125"/>
    </row>
    <row r="899" spans="7:7" s="121" customFormat="1" x14ac:dyDescent="0.25">
      <c r="G899" s="125"/>
    </row>
    <row r="900" spans="7:7" s="121" customFormat="1" x14ac:dyDescent="0.25">
      <c r="G900" s="125"/>
    </row>
    <row r="901" spans="7:7" s="121" customFormat="1" x14ac:dyDescent="0.25">
      <c r="G901" s="125"/>
    </row>
    <row r="902" spans="7:7" s="121" customFormat="1" x14ac:dyDescent="0.25">
      <c r="G902" s="125"/>
    </row>
    <row r="903" spans="7:7" s="121" customFormat="1" x14ac:dyDescent="0.25">
      <c r="G903" s="125"/>
    </row>
    <row r="904" spans="7:7" s="121" customFormat="1" x14ac:dyDescent="0.25">
      <c r="G904" s="125"/>
    </row>
    <row r="905" spans="7:7" s="121" customFormat="1" x14ac:dyDescent="0.25">
      <c r="G905" s="125"/>
    </row>
    <row r="906" spans="7:7" s="121" customFormat="1" x14ac:dyDescent="0.25">
      <c r="G906" s="125"/>
    </row>
    <row r="907" spans="7:7" s="121" customFormat="1" x14ac:dyDescent="0.25">
      <c r="G907" s="125"/>
    </row>
    <row r="908" spans="7:7" s="121" customFormat="1" x14ac:dyDescent="0.25">
      <c r="G908" s="125"/>
    </row>
    <row r="909" spans="7:7" s="121" customFormat="1" x14ac:dyDescent="0.25">
      <c r="G909" s="125"/>
    </row>
    <row r="910" spans="7:7" s="121" customFormat="1" x14ac:dyDescent="0.25">
      <c r="G910" s="125"/>
    </row>
    <row r="911" spans="7:7" s="121" customFormat="1" x14ac:dyDescent="0.25">
      <c r="G911" s="125"/>
    </row>
    <row r="912" spans="7:7" s="121" customFormat="1" x14ac:dyDescent="0.25">
      <c r="G912" s="125"/>
    </row>
    <row r="913" spans="7:7" s="121" customFormat="1" x14ac:dyDescent="0.25">
      <c r="G913" s="125"/>
    </row>
    <row r="914" spans="7:7" s="121" customFormat="1" x14ac:dyDescent="0.25">
      <c r="G914" s="125"/>
    </row>
    <row r="915" spans="7:7" s="121" customFormat="1" x14ac:dyDescent="0.25">
      <c r="G915" s="125"/>
    </row>
    <row r="916" spans="7:7" s="121" customFormat="1" x14ac:dyDescent="0.25">
      <c r="G916" s="125"/>
    </row>
    <row r="917" spans="7:7" s="121" customFormat="1" x14ac:dyDescent="0.25">
      <c r="G917" s="125"/>
    </row>
    <row r="918" spans="7:7" s="121" customFormat="1" x14ac:dyDescent="0.25">
      <c r="G918" s="125"/>
    </row>
    <row r="919" spans="7:7" s="121" customFormat="1" x14ac:dyDescent="0.25">
      <c r="G919" s="125"/>
    </row>
    <row r="920" spans="7:7" s="121" customFormat="1" x14ac:dyDescent="0.25">
      <c r="G920" s="125"/>
    </row>
    <row r="921" spans="7:7" s="121" customFormat="1" x14ac:dyDescent="0.25">
      <c r="G921" s="125"/>
    </row>
    <row r="922" spans="7:7" s="121" customFormat="1" x14ac:dyDescent="0.25">
      <c r="G922" s="125"/>
    </row>
    <row r="923" spans="7:7" s="121" customFormat="1" x14ac:dyDescent="0.25">
      <c r="G923" s="125"/>
    </row>
    <row r="924" spans="7:7" s="121" customFormat="1" x14ac:dyDescent="0.25">
      <c r="G924" s="125"/>
    </row>
    <row r="925" spans="7:7" s="121" customFormat="1" x14ac:dyDescent="0.25">
      <c r="G925" s="125"/>
    </row>
    <row r="926" spans="7:7" s="121" customFormat="1" x14ac:dyDescent="0.25">
      <c r="G926" s="125"/>
    </row>
    <row r="927" spans="7:7" s="121" customFormat="1" x14ac:dyDescent="0.25">
      <c r="G927" s="125"/>
    </row>
    <row r="928" spans="7:7" s="121" customFormat="1" x14ac:dyDescent="0.25">
      <c r="G928" s="125"/>
    </row>
    <row r="929" spans="7:7" s="121" customFormat="1" x14ac:dyDescent="0.25">
      <c r="G929" s="125"/>
    </row>
    <row r="930" spans="7:7" s="121" customFormat="1" x14ac:dyDescent="0.25">
      <c r="G930" s="125"/>
    </row>
    <row r="931" spans="7:7" s="121" customFormat="1" x14ac:dyDescent="0.25">
      <c r="G931" s="125"/>
    </row>
    <row r="932" spans="7:7" s="121" customFormat="1" x14ac:dyDescent="0.25">
      <c r="G932" s="125"/>
    </row>
    <row r="933" spans="7:7" s="121" customFormat="1" x14ac:dyDescent="0.25">
      <c r="G933" s="125"/>
    </row>
    <row r="934" spans="7:7" s="121" customFormat="1" x14ac:dyDescent="0.25">
      <c r="G934" s="125"/>
    </row>
    <row r="935" spans="7:7" s="121" customFormat="1" x14ac:dyDescent="0.25">
      <c r="G935" s="125"/>
    </row>
    <row r="936" spans="7:7" s="121" customFormat="1" x14ac:dyDescent="0.25">
      <c r="G936" s="125"/>
    </row>
    <row r="937" spans="7:7" s="121" customFormat="1" x14ac:dyDescent="0.25">
      <c r="G937" s="125"/>
    </row>
    <row r="938" spans="7:7" s="121" customFormat="1" x14ac:dyDescent="0.25">
      <c r="G938" s="125"/>
    </row>
    <row r="939" spans="7:7" s="121" customFormat="1" x14ac:dyDescent="0.25">
      <c r="G939" s="125"/>
    </row>
    <row r="940" spans="7:7" s="121" customFormat="1" x14ac:dyDescent="0.25">
      <c r="G940" s="125"/>
    </row>
    <row r="941" spans="7:7" s="121" customFormat="1" x14ac:dyDescent="0.25">
      <c r="G941" s="125"/>
    </row>
    <row r="942" spans="7:7" s="121" customFormat="1" x14ac:dyDescent="0.25">
      <c r="G942" s="125"/>
    </row>
    <row r="943" spans="7:7" s="121" customFormat="1" x14ac:dyDescent="0.25">
      <c r="G943" s="125"/>
    </row>
    <row r="944" spans="7:7" s="121" customFormat="1" x14ac:dyDescent="0.25">
      <c r="G944" s="125"/>
    </row>
    <row r="945" spans="7:7" s="121" customFormat="1" x14ac:dyDescent="0.25">
      <c r="G945" s="125"/>
    </row>
    <row r="946" spans="7:7" s="121" customFormat="1" x14ac:dyDescent="0.25">
      <c r="G946" s="125"/>
    </row>
    <row r="947" spans="7:7" s="121" customFormat="1" x14ac:dyDescent="0.25">
      <c r="G947" s="125"/>
    </row>
    <row r="948" spans="7:7" s="121" customFormat="1" x14ac:dyDescent="0.25">
      <c r="G948" s="125"/>
    </row>
    <row r="949" spans="7:7" s="121" customFormat="1" x14ac:dyDescent="0.25">
      <c r="G949" s="125"/>
    </row>
    <row r="950" spans="7:7" s="121" customFormat="1" x14ac:dyDescent="0.25">
      <c r="G950" s="125"/>
    </row>
    <row r="951" spans="7:7" s="121" customFormat="1" x14ac:dyDescent="0.25">
      <c r="G951" s="125"/>
    </row>
    <row r="952" spans="7:7" s="121" customFormat="1" x14ac:dyDescent="0.25">
      <c r="G952" s="125"/>
    </row>
    <row r="953" spans="7:7" s="121" customFormat="1" x14ac:dyDescent="0.25">
      <c r="G953" s="125"/>
    </row>
    <row r="954" spans="7:7" s="121" customFormat="1" x14ac:dyDescent="0.25">
      <c r="G954" s="125"/>
    </row>
    <row r="955" spans="7:7" s="121" customFormat="1" x14ac:dyDescent="0.25">
      <c r="G955" s="125"/>
    </row>
    <row r="956" spans="7:7" s="121" customFormat="1" x14ac:dyDescent="0.25">
      <c r="G956" s="125"/>
    </row>
    <row r="957" spans="7:7" s="121" customFormat="1" x14ac:dyDescent="0.25">
      <c r="G957" s="125"/>
    </row>
    <row r="958" spans="7:7" s="121" customFormat="1" x14ac:dyDescent="0.25">
      <c r="G958" s="125"/>
    </row>
    <row r="959" spans="7:7" s="121" customFormat="1" x14ac:dyDescent="0.25">
      <c r="G959" s="125"/>
    </row>
    <row r="960" spans="7:7" s="121" customFormat="1" x14ac:dyDescent="0.25">
      <c r="G960" s="125"/>
    </row>
    <row r="961" spans="7:7" s="121" customFormat="1" x14ac:dyDescent="0.25">
      <c r="G961" s="125"/>
    </row>
    <row r="962" spans="7:7" s="121" customFormat="1" x14ac:dyDescent="0.25">
      <c r="G962" s="125"/>
    </row>
    <row r="963" spans="7:7" s="121" customFormat="1" x14ac:dyDescent="0.25">
      <c r="G963" s="125"/>
    </row>
    <row r="964" spans="7:7" s="121" customFormat="1" x14ac:dyDescent="0.25">
      <c r="G964" s="125"/>
    </row>
    <row r="965" spans="7:7" s="121" customFormat="1" x14ac:dyDescent="0.25">
      <c r="G965" s="125"/>
    </row>
    <row r="966" spans="7:7" s="121" customFormat="1" x14ac:dyDescent="0.25">
      <c r="G966" s="125"/>
    </row>
    <row r="967" spans="7:7" s="121" customFormat="1" x14ac:dyDescent="0.25">
      <c r="G967" s="125"/>
    </row>
    <row r="968" spans="7:7" s="121" customFormat="1" x14ac:dyDescent="0.25">
      <c r="G968" s="125"/>
    </row>
    <row r="969" spans="7:7" s="121" customFormat="1" x14ac:dyDescent="0.25">
      <c r="G969" s="125"/>
    </row>
    <row r="970" spans="7:7" s="121" customFormat="1" x14ac:dyDescent="0.25">
      <c r="G970" s="125"/>
    </row>
    <row r="971" spans="7:7" s="121" customFormat="1" x14ac:dyDescent="0.25">
      <c r="G971" s="125"/>
    </row>
    <row r="972" spans="7:7" s="121" customFormat="1" x14ac:dyDescent="0.25">
      <c r="G972" s="125"/>
    </row>
    <row r="973" spans="7:7" s="121" customFormat="1" x14ac:dyDescent="0.25">
      <c r="G973" s="125"/>
    </row>
    <row r="974" spans="7:7" s="121" customFormat="1" x14ac:dyDescent="0.25">
      <c r="G974" s="125"/>
    </row>
    <row r="975" spans="7:7" s="121" customFormat="1" x14ac:dyDescent="0.25">
      <c r="G975" s="125"/>
    </row>
    <row r="976" spans="7:7" s="121" customFormat="1" x14ac:dyDescent="0.25">
      <c r="G976" s="125"/>
    </row>
    <row r="977" spans="7:7" s="121" customFormat="1" x14ac:dyDescent="0.25">
      <c r="G977" s="125"/>
    </row>
    <row r="978" spans="7:7" s="121" customFormat="1" x14ac:dyDescent="0.25">
      <c r="G978" s="125"/>
    </row>
    <row r="979" spans="7:7" s="121" customFormat="1" x14ac:dyDescent="0.25">
      <c r="G979" s="125"/>
    </row>
    <row r="980" spans="7:7" s="121" customFormat="1" x14ac:dyDescent="0.25">
      <c r="G980" s="125"/>
    </row>
    <row r="981" spans="7:7" s="121" customFormat="1" x14ac:dyDescent="0.25">
      <c r="G981" s="125"/>
    </row>
    <row r="982" spans="7:7" s="121" customFormat="1" x14ac:dyDescent="0.25">
      <c r="G982" s="125"/>
    </row>
    <row r="983" spans="7:7" s="121" customFormat="1" x14ac:dyDescent="0.25">
      <c r="G983" s="125"/>
    </row>
    <row r="984" spans="7:7" s="121" customFormat="1" x14ac:dyDescent="0.25">
      <c r="G984" s="125"/>
    </row>
    <row r="985" spans="7:7" s="121" customFormat="1" x14ac:dyDescent="0.25">
      <c r="G985" s="125"/>
    </row>
    <row r="986" spans="7:7" s="121" customFormat="1" x14ac:dyDescent="0.25">
      <c r="G986" s="125"/>
    </row>
    <row r="987" spans="7:7" s="121" customFormat="1" x14ac:dyDescent="0.25">
      <c r="G987" s="125"/>
    </row>
    <row r="988" spans="7:7" s="121" customFormat="1" x14ac:dyDescent="0.25">
      <c r="G988" s="125"/>
    </row>
    <row r="989" spans="7:7" s="121" customFormat="1" x14ac:dyDescent="0.25">
      <c r="G989" s="125"/>
    </row>
    <row r="990" spans="7:7" s="121" customFormat="1" x14ac:dyDescent="0.25">
      <c r="G990" s="125"/>
    </row>
    <row r="991" spans="7:7" s="121" customFormat="1" x14ac:dyDescent="0.25">
      <c r="G991" s="125"/>
    </row>
    <row r="992" spans="7:7" s="121" customFormat="1" x14ac:dyDescent="0.25">
      <c r="G992" s="125"/>
    </row>
    <row r="993" spans="7:7" s="121" customFormat="1" x14ac:dyDescent="0.25">
      <c r="G993" s="125"/>
    </row>
    <row r="994" spans="7:7" s="121" customFormat="1" x14ac:dyDescent="0.25">
      <c r="G994" s="125"/>
    </row>
    <row r="995" spans="7:7" s="121" customFormat="1" x14ac:dyDescent="0.25">
      <c r="G995" s="125"/>
    </row>
    <row r="996" spans="7:7" s="121" customFormat="1" x14ac:dyDescent="0.25">
      <c r="G996" s="125"/>
    </row>
    <row r="997" spans="7:7" s="121" customFormat="1" x14ac:dyDescent="0.25">
      <c r="G997" s="125"/>
    </row>
    <row r="998" spans="7:7" s="121" customFormat="1" x14ac:dyDescent="0.25">
      <c r="G998" s="125"/>
    </row>
    <row r="999" spans="7:7" s="121" customFormat="1" x14ac:dyDescent="0.25">
      <c r="G999" s="125"/>
    </row>
    <row r="1000" spans="7:7" s="121" customFormat="1" x14ac:dyDescent="0.25">
      <c r="G1000" s="125"/>
    </row>
    <row r="1001" spans="7:7" s="121" customFormat="1" x14ac:dyDescent="0.25">
      <c r="G1001" s="125"/>
    </row>
    <row r="1002" spans="7:7" s="121" customFormat="1" x14ac:dyDescent="0.25">
      <c r="G1002" s="125"/>
    </row>
    <row r="1003" spans="7:7" s="121" customFormat="1" x14ac:dyDescent="0.25">
      <c r="G1003" s="125"/>
    </row>
    <row r="1004" spans="7:7" s="121" customFormat="1" x14ac:dyDescent="0.25">
      <c r="G1004" s="125"/>
    </row>
    <row r="1005" spans="7:7" s="121" customFormat="1" x14ac:dyDescent="0.25">
      <c r="G1005" s="125"/>
    </row>
    <row r="1006" spans="7:7" s="121" customFormat="1" x14ac:dyDescent="0.25">
      <c r="G1006" s="125"/>
    </row>
    <row r="1007" spans="7:7" s="121" customFormat="1" x14ac:dyDescent="0.25">
      <c r="G1007" s="125"/>
    </row>
    <row r="1008" spans="7:7" s="121" customFormat="1" x14ac:dyDescent="0.25">
      <c r="G1008" s="125"/>
    </row>
    <row r="1009" spans="7:7" s="121" customFormat="1" x14ac:dyDescent="0.25">
      <c r="G1009" s="125"/>
    </row>
    <row r="1010" spans="7:7" s="121" customFormat="1" x14ac:dyDescent="0.25">
      <c r="G1010" s="125"/>
    </row>
    <row r="1011" spans="7:7" s="121" customFormat="1" x14ac:dyDescent="0.25">
      <c r="G1011" s="125"/>
    </row>
    <row r="1012" spans="7:7" s="121" customFormat="1" x14ac:dyDescent="0.25">
      <c r="G1012" s="125"/>
    </row>
    <row r="1013" spans="7:7" s="121" customFormat="1" x14ac:dyDescent="0.25">
      <c r="G1013" s="125"/>
    </row>
    <row r="1014" spans="7:7" s="121" customFormat="1" x14ac:dyDescent="0.25">
      <c r="G1014" s="125"/>
    </row>
    <row r="1015" spans="7:7" s="121" customFormat="1" x14ac:dyDescent="0.25">
      <c r="G1015" s="125"/>
    </row>
    <row r="1016" spans="7:7" s="121" customFormat="1" x14ac:dyDescent="0.25">
      <c r="G1016" s="125"/>
    </row>
    <row r="1017" spans="7:7" s="121" customFormat="1" x14ac:dyDescent="0.25">
      <c r="G1017" s="125"/>
    </row>
    <row r="1018" spans="7:7" s="121" customFormat="1" x14ac:dyDescent="0.25">
      <c r="G1018" s="125"/>
    </row>
    <row r="1019" spans="7:7" s="121" customFormat="1" x14ac:dyDescent="0.25">
      <c r="G1019" s="125"/>
    </row>
    <row r="1020" spans="7:7" s="121" customFormat="1" x14ac:dyDescent="0.25">
      <c r="G1020" s="125"/>
    </row>
    <row r="1021" spans="7:7" s="121" customFormat="1" x14ac:dyDescent="0.25">
      <c r="G1021" s="125"/>
    </row>
    <row r="1022" spans="7:7" s="121" customFormat="1" x14ac:dyDescent="0.25">
      <c r="G1022" s="125"/>
    </row>
    <row r="1023" spans="7:7" s="121" customFormat="1" x14ac:dyDescent="0.25">
      <c r="G1023" s="125"/>
    </row>
    <row r="1024" spans="7:7" s="121" customFormat="1" x14ac:dyDescent="0.25">
      <c r="G1024" s="125"/>
    </row>
    <row r="1025" spans="7:7" s="121" customFormat="1" x14ac:dyDescent="0.25">
      <c r="G1025" s="125"/>
    </row>
    <row r="1026" spans="7:7" s="121" customFormat="1" x14ac:dyDescent="0.25">
      <c r="G1026" s="125"/>
    </row>
    <row r="1027" spans="7:7" s="121" customFormat="1" x14ac:dyDescent="0.25">
      <c r="G1027" s="125"/>
    </row>
    <row r="1028" spans="7:7" s="121" customFormat="1" x14ac:dyDescent="0.25">
      <c r="G1028" s="125"/>
    </row>
    <row r="1029" spans="7:7" s="121" customFormat="1" x14ac:dyDescent="0.25">
      <c r="G1029" s="125"/>
    </row>
    <row r="1030" spans="7:7" s="121" customFormat="1" x14ac:dyDescent="0.25">
      <c r="G1030" s="125"/>
    </row>
    <row r="1031" spans="7:7" s="121" customFormat="1" x14ac:dyDescent="0.25">
      <c r="G1031" s="125"/>
    </row>
    <row r="1032" spans="7:7" s="121" customFormat="1" x14ac:dyDescent="0.25">
      <c r="G1032" s="125"/>
    </row>
    <row r="1033" spans="7:7" s="121" customFormat="1" x14ac:dyDescent="0.25">
      <c r="G1033" s="125"/>
    </row>
    <row r="1034" spans="7:7" s="121" customFormat="1" x14ac:dyDescent="0.25">
      <c r="G1034" s="125"/>
    </row>
    <row r="1035" spans="7:7" s="121" customFormat="1" x14ac:dyDescent="0.25">
      <c r="G1035" s="125"/>
    </row>
    <row r="1036" spans="7:7" s="121" customFormat="1" x14ac:dyDescent="0.25">
      <c r="G1036" s="125"/>
    </row>
    <row r="1037" spans="7:7" s="121" customFormat="1" x14ac:dyDescent="0.25">
      <c r="G1037" s="125"/>
    </row>
  </sheetData>
  <mergeCells count="2">
    <mergeCell ref="A2:A3"/>
    <mergeCell ref="A1:H1"/>
  </mergeCells>
  <pageMargins left="0.7" right="0.7" top="0.75" bottom="0.75" header="0.3" footer="0.3"/>
  <pageSetup paperSize="9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2D4F-23DD-44E2-B58F-CA7953F9E985}">
  <dimension ref="A1:A3"/>
  <sheetViews>
    <sheetView workbookViewId="0">
      <selection activeCell="D9" sqref="D9"/>
    </sheetView>
  </sheetViews>
  <sheetFormatPr defaultRowHeight="15" x14ac:dyDescent="0.25"/>
  <sheetData>
    <row r="1" spans="1:1" x14ac:dyDescent="0.25">
      <c r="A1" s="117" t="s">
        <v>231</v>
      </c>
    </row>
    <row r="2" spans="1:1" x14ac:dyDescent="0.25">
      <c r="A2" s="118" t="s">
        <v>229</v>
      </c>
    </row>
    <row r="3" spans="1:1" ht="15.75" thickBot="1" x14ac:dyDescent="0.3">
      <c r="A3" s="119" t="s">
        <v>230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1A1A-E6F9-496B-A826-190814EB1156}">
  <sheetPr>
    <pageSetUpPr fitToPage="1"/>
  </sheetPr>
  <dimension ref="A1:BL687"/>
  <sheetViews>
    <sheetView zoomScaleNormal="100" workbookViewId="0">
      <selection activeCell="J28" sqref="J28"/>
    </sheetView>
  </sheetViews>
  <sheetFormatPr defaultRowHeight="15" x14ac:dyDescent="0.25"/>
  <cols>
    <col min="5" max="5" width="13.5703125" customWidth="1"/>
    <col min="6" max="6" width="10.7109375" customWidth="1"/>
    <col min="7" max="7" width="16.28515625" customWidth="1"/>
    <col min="9" max="64" width="9.28515625" style="121"/>
  </cols>
  <sheetData>
    <row r="1" spans="1:8" ht="46.5" customHeight="1" thickBot="1" x14ac:dyDescent="0.3">
      <c r="A1" s="226" t="s">
        <v>47</v>
      </c>
      <c r="B1" s="227"/>
      <c r="C1" s="227"/>
      <c r="D1" s="227"/>
      <c r="E1" s="227"/>
      <c r="F1" s="228"/>
      <c r="G1" s="229">
        <v>2023</v>
      </c>
      <c r="H1" s="230"/>
    </row>
    <row r="2" spans="1:8" ht="16.5" customHeight="1" thickBot="1" x14ac:dyDescent="0.3">
      <c r="A2" s="234" t="s">
        <v>15</v>
      </c>
      <c r="B2" s="235"/>
      <c r="C2" s="235"/>
      <c r="D2" s="235"/>
      <c r="E2" s="236"/>
      <c r="F2" s="15"/>
      <c r="G2" s="16"/>
      <c r="H2" s="17"/>
    </row>
    <row r="3" spans="1:8" ht="49.5" customHeight="1" thickBot="1" x14ac:dyDescent="0.3">
      <c r="A3" s="237" t="s">
        <v>16</v>
      </c>
      <c r="B3" s="238"/>
      <c r="C3" s="238"/>
      <c r="D3" s="238"/>
      <c r="E3" s="239"/>
      <c r="F3" s="9" t="s">
        <v>46</v>
      </c>
      <c r="G3" s="104">
        <f>G5+G8+G11+G21+G24</f>
        <v>1336.593574</v>
      </c>
      <c r="H3" s="22">
        <f>H5+H8+H11+H20+H23</f>
        <v>1</v>
      </c>
    </row>
    <row r="4" spans="1:8" ht="17.25" thickBot="1" x14ac:dyDescent="0.3">
      <c r="A4" s="231"/>
      <c r="B4" s="232"/>
      <c r="C4" s="232"/>
      <c r="D4" s="232"/>
      <c r="E4" s="232"/>
      <c r="F4" s="232"/>
      <c r="G4" s="232"/>
      <c r="H4" s="233"/>
    </row>
    <row r="5" spans="1:8" ht="17.25" thickBot="1" x14ac:dyDescent="0.3">
      <c r="A5" s="234" t="s">
        <v>201</v>
      </c>
      <c r="B5" s="235"/>
      <c r="C5" s="235"/>
      <c r="D5" s="235"/>
      <c r="E5" s="236"/>
      <c r="F5" s="9" t="s">
        <v>17</v>
      </c>
      <c r="G5" s="9">
        <f>G6*0.086</f>
        <v>165.84179799999998</v>
      </c>
      <c r="H5" s="209">
        <f>G5/G3</f>
        <v>0.12407795550272485</v>
      </c>
    </row>
    <row r="6" spans="1:8" ht="17.25" thickBot="1" x14ac:dyDescent="0.3">
      <c r="A6" s="220" t="s">
        <v>18</v>
      </c>
      <c r="B6" s="221"/>
      <c r="C6" s="221"/>
      <c r="D6" s="221"/>
      <c r="E6" s="222"/>
      <c r="F6" s="3" t="s">
        <v>19</v>
      </c>
      <c r="G6" s="7">
        <v>1928.393</v>
      </c>
      <c r="H6" s="210"/>
    </row>
    <row r="7" spans="1:8" ht="17.25" thickBot="1" x14ac:dyDescent="0.3">
      <c r="A7" s="211"/>
      <c r="B7" s="212"/>
      <c r="C7" s="212"/>
      <c r="D7" s="212"/>
      <c r="E7" s="212"/>
      <c r="F7" s="212"/>
      <c r="G7" s="212"/>
      <c r="H7" s="213"/>
    </row>
    <row r="8" spans="1:8" ht="17.25" thickBot="1" x14ac:dyDescent="0.3">
      <c r="A8" s="234" t="s">
        <v>20</v>
      </c>
      <c r="B8" s="235"/>
      <c r="C8" s="235"/>
      <c r="D8" s="235"/>
      <c r="E8" s="236"/>
      <c r="F8" s="9" t="s">
        <v>17</v>
      </c>
      <c r="G8" s="9">
        <f>G9*0.1</f>
        <v>164.096</v>
      </c>
      <c r="H8" s="209">
        <f>G8/G3</f>
        <v>0.12277180078676632</v>
      </c>
    </row>
    <row r="9" spans="1:8" ht="17.25" thickBot="1" x14ac:dyDescent="0.3">
      <c r="A9" s="220" t="s">
        <v>21</v>
      </c>
      <c r="B9" s="221"/>
      <c r="C9" s="221"/>
      <c r="D9" s="221"/>
      <c r="E9" s="222"/>
      <c r="F9" s="3" t="s">
        <v>22</v>
      </c>
      <c r="G9" s="7">
        <v>1640.96</v>
      </c>
      <c r="H9" s="210"/>
    </row>
    <row r="10" spans="1:8" ht="17.25" thickBot="1" x14ac:dyDescent="0.3">
      <c r="A10" s="211"/>
      <c r="B10" s="212"/>
      <c r="C10" s="212"/>
      <c r="D10" s="212"/>
      <c r="E10" s="212"/>
      <c r="F10" s="212"/>
      <c r="G10" s="212"/>
      <c r="H10" s="213"/>
    </row>
    <row r="11" spans="1:8" ht="33" customHeight="1" x14ac:dyDescent="0.25">
      <c r="A11" s="234" t="s">
        <v>23</v>
      </c>
      <c r="B11" s="235"/>
      <c r="C11" s="235"/>
      <c r="D11" s="235"/>
      <c r="E11" s="236"/>
      <c r="F11" s="240" t="s">
        <v>17</v>
      </c>
      <c r="G11" s="240">
        <f>A18+B18+C18+D18+E18+F18+G18</f>
        <v>26.070152</v>
      </c>
      <c r="H11" s="209">
        <f>G11/G3</f>
        <v>1.9504920947644777E-2</v>
      </c>
    </row>
    <row r="12" spans="1:8" ht="17.25" thickBot="1" x14ac:dyDescent="0.3">
      <c r="A12" s="220" t="s">
        <v>24</v>
      </c>
      <c r="B12" s="221"/>
      <c r="C12" s="221"/>
      <c r="D12" s="221"/>
      <c r="E12" s="222"/>
      <c r="F12" s="241"/>
      <c r="G12" s="241"/>
      <c r="H12" s="210"/>
    </row>
    <row r="13" spans="1:8" ht="33" x14ac:dyDescent="0.25">
      <c r="A13" s="5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32</v>
      </c>
      <c r="H13" s="214"/>
    </row>
    <row r="14" spans="1:8" ht="17.25" thickBot="1" x14ac:dyDescent="0.3">
      <c r="A14" s="103">
        <v>-8.5999999999999993E-2</v>
      </c>
      <c r="B14" s="3">
        <v>-0.95</v>
      </c>
      <c r="C14" s="3">
        <v>-0.97</v>
      </c>
      <c r="D14" s="3">
        <v>-1.05</v>
      </c>
      <c r="E14" s="3">
        <v>-1.0149999999999999</v>
      </c>
      <c r="F14" s="3" t="s">
        <v>31</v>
      </c>
      <c r="G14" s="3" t="s">
        <v>31</v>
      </c>
      <c r="H14" s="215"/>
    </row>
    <row r="15" spans="1:8" ht="33.75" thickBot="1" x14ac:dyDescent="0.3">
      <c r="A15" s="103" t="s">
        <v>33</v>
      </c>
      <c r="B15" s="3" t="s">
        <v>34</v>
      </c>
      <c r="C15" s="3" t="s">
        <v>34</v>
      </c>
      <c r="D15" s="3" t="s">
        <v>34</v>
      </c>
      <c r="E15" s="3" t="s">
        <v>34</v>
      </c>
      <c r="F15" s="3" t="s">
        <v>34</v>
      </c>
      <c r="G15" s="3" t="s">
        <v>35</v>
      </c>
      <c r="H15" s="215"/>
    </row>
    <row r="16" spans="1:8" ht="17.25" thickBot="1" x14ac:dyDescent="0.3">
      <c r="A16" s="8">
        <v>166.19200000000001</v>
      </c>
      <c r="B16" s="7">
        <v>0</v>
      </c>
      <c r="C16" s="7">
        <v>0</v>
      </c>
      <c r="D16" s="7">
        <v>1.119</v>
      </c>
      <c r="E16" s="7">
        <v>10.446</v>
      </c>
      <c r="F16" s="7">
        <v>0</v>
      </c>
      <c r="G16" s="7">
        <v>0</v>
      </c>
      <c r="H16" s="215"/>
    </row>
    <row r="17" spans="1:8" ht="17.25" thickBot="1" x14ac:dyDescent="0.3">
      <c r="A17" s="103" t="s">
        <v>17</v>
      </c>
      <c r="B17" s="3" t="s">
        <v>17</v>
      </c>
      <c r="C17" s="3" t="s">
        <v>17</v>
      </c>
      <c r="D17" s="3" t="s">
        <v>17</v>
      </c>
      <c r="E17" s="3" t="s">
        <v>17</v>
      </c>
      <c r="F17" s="3" t="s">
        <v>17</v>
      </c>
      <c r="G17" s="3" t="s">
        <v>17</v>
      </c>
      <c r="H17" s="215"/>
    </row>
    <row r="18" spans="1:8" ht="17.25" thickBot="1" x14ac:dyDescent="0.3">
      <c r="A18" s="106">
        <f>A16*0.086</f>
        <v>14.292512</v>
      </c>
      <c r="B18" s="107">
        <f>B16*0.95</f>
        <v>0</v>
      </c>
      <c r="C18" s="107">
        <f>C16*0.97</f>
        <v>0</v>
      </c>
      <c r="D18" s="107">
        <f>D16*1.05</f>
        <v>1.1749499999999999</v>
      </c>
      <c r="E18" s="107">
        <f>E16*1.015</f>
        <v>10.602689999999999</v>
      </c>
      <c r="F18" s="128">
        <v>0</v>
      </c>
      <c r="G18" s="128">
        <v>0</v>
      </c>
      <c r="H18" s="216"/>
    </row>
    <row r="19" spans="1:8" ht="17.25" thickBot="1" x14ac:dyDescent="0.3">
      <c r="A19" s="211"/>
      <c r="B19" s="212"/>
      <c r="C19" s="212"/>
      <c r="D19" s="212"/>
      <c r="E19" s="212"/>
      <c r="F19" s="212"/>
      <c r="G19" s="212"/>
      <c r="H19" s="213"/>
    </row>
    <row r="20" spans="1:8" ht="27" customHeight="1" thickBot="1" x14ac:dyDescent="0.3">
      <c r="A20" s="217" t="s">
        <v>36</v>
      </c>
      <c r="B20" s="218"/>
      <c r="C20" s="218"/>
      <c r="D20" s="218"/>
      <c r="E20" s="219"/>
      <c r="F20" s="9" t="s">
        <v>19</v>
      </c>
      <c r="G20" s="11">
        <v>24.484000000000002</v>
      </c>
      <c r="H20" s="209">
        <f>G21/G3</f>
        <v>1.5753659459087001E-3</v>
      </c>
    </row>
    <row r="21" spans="1:8" ht="27" customHeight="1" thickBot="1" x14ac:dyDescent="0.3">
      <c r="A21" s="220"/>
      <c r="B21" s="221"/>
      <c r="C21" s="221"/>
      <c r="D21" s="221"/>
      <c r="E21" s="222"/>
      <c r="F21" s="3" t="s">
        <v>17</v>
      </c>
      <c r="G21" s="3">
        <f>G20*0.086</f>
        <v>2.1056240000000002</v>
      </c>
      <c r="H21" s="210"/>
    </row>
    <row r="22" spans="1:8" ht="17.25" thickBot="1" x14ac:dyDescent="0.3">
      <c r="A22" s="211"/>
      <c r="B22" s="212"/>
      <c r="C22" s="212"/>
      <c r="D22" s="212"/>
      <c r="E22" s="212"/>
      <c r="F22" s="212"/>
      <c r="G22" s="212"/>
      <c r="H22" s="213"/>
    </row>
    <row r="23" spans="1:8" ht="23.25" customHeight="1" thickBot="1" x14ac:dyDescent="0.3">
      <c r="A23" s="217" t="s">
        <v>37</v>
      </c>
      <c r="B23" s="218"/>
      <c r="C23" s="218"/>
      <c r="D23" s="218"/>
      <c r="E23" s="219"/>
      <c r="F23" s="9" t="s">
        <v>22</v>
      </c>
      <c r="G23" s="102">
        <v>9784.7999999999993</v>
      </c>
      <c r="H23" s="209">
        <f>G24/G3</f>
        <v>0.7320699568169553</v>
      </c>
    </row>
    <row r="24" spans="1:8" ht="30" customHeight="1" thickBot="1" x14ac:dyDescent="0.3">
      <c r="A24" s="220"/>
      <c r="B24" s="221"/>
      <c r="C24" s="221"/>
      <c r="D24" s="221"/>
      <c r="E24" s="222"/>
      <c r="F24" s="3" t="s">
        <v>17</v>
      </c>
      <c r="G24" s="3">
        <f>G23*0.1</f>
        <v>978.48</v>
      </c>
      <c r="H24" s="210"/>
    </row>
    <row r="25" spans="1:8" ht="15.75" thickBot="1" x14ac:dyDescent="0.3">
      <c r="A25" s="223"/>
      <c r="B25" s="224"/>
      <c r="C25" s="224"/>
      <c r="D25" s="224"/>
      <c r="E25" s="224"/>
      <c r="F25" s="224"/>
      <c r="G25" s="224"/>
      <c r="H25" s="225"/>
    </row>
    <row r="26" spans="1:8" x14ac:dyDescent="0.25">
      <c r="A26" s="200" t="s">
        <v>48</v>
      </c>
      <c r="B26" s="201"/>
      <c r="C26" s="201"/>
      <c r="D26" s="201"/>
      <c r="E26" s="201"/>
      <c r="F26" s="201"/>
      <c r="G26" s="201"/>
      <c r="H26" s="202"/>
    </row>
    <row r="27" spans="1:8" x14ac:dyDescent="0.25">
      <c r="A27" s="203"/>
      <c r="B27" s="204"/>
      <c r="C27" s="204"/>
      <c r="D27" s="204"/>
      <c r="E27" s="204"/>
      <c r="F27" s="204"/>
      <c r="G27" s="204"/>
      <c r="H27" s="205"/>
    </row>
    <row r="28" spans="1:8" ht="15.75" thickBot="1" x14ac:dyDescent="0.3">
      <c r="A28" s="206"/>
      <c r="B28" s="207"/>
      <c r="C28" s="207"/>
      <c r="D28" s="207"/>
      <c r="E28" s="207"/>
      <c r="F28" s="207"/>
      <c r="G28" s="207"/>
      <c r="H28" s="208"/>
    </row>
    <row r="29" spans="1:8" x14ac:dyDescent="0.25">
      <c r="A29" s="121"/>
      <c r="B29" s="121"/>
      <c r="C29" s="121"/>
      <c r="D29" s="121"/>
      <c r="E29" s="121"/>
      <c r="F29" s="121"/>
      <c r="G29" s="121"/>
      <c r="H29" s="121"/>
    </row>
    <row r="30" spans="1:8" x14ac:dyDescent="0.25">
      <c r="A30" s="121"/>
      <c r="B30" s="121"/>
      <c r="C30" s="121"/>
      <c r="D30" s="121"/>
      <c r="E30" s="121"/>
      <c r="F30" s="121"/>
      <c r="G30" s="121"/>
      <c r="H30" s="121"/>
    </row>
    <row r="31" spans="1:8" x14ac:dyDescent="0.25">
      <c r="A31" s="121"/>
      <c r="B31" s="121"/>
      <c r="C31" s="121"/>
      <c r="D31" s="121"/>
      <c r="E31" s="121"/>
      <c r="F31" s="121"/>
      <c r="G31" s="121"/>
      <c r="H31" s="121"/>
    </row>
    <row r="32" spans="1:8" x14ac:dyDescent="0.25">
      <c r="A32" s="121"/>
      <c r="B32" s="121"/>
      <c r="C32" s="121"/>
      <c r="D32" s="121"/>
      <c r="E32" s="121"/>
      <c r="F32" s="121"/>
      <c r="G32" s="121"/>
      <c r="H32" s="121"/>
    </row>
    <row r="33" spans="1:8" x14ac:dyDescent="0.25">
      <c r="A33" s="121"/>
      <c r="B33" s="121"/>
      <c r="C33" s="121"/>
      <c r="D33" s="121"/>
      <c r="E33" s="121"/>
      <c r="F33" s="121"/>
      <c r="G33" s="121"/>
      <c r="H33" s="121"/>
    </row>
    <row r="34" spans="1:8" x14ac:dyDescent="0.25">
      <c r="A34" s="121"/>
      <c r="B34" s="121"/>
      <c r="C34" s="121"/>
      <c r="D34" s="121"/>
      <c r="E34" s="121"/>
      <c r="F34" s="121"/>
      <c r="G34" s="121"/>
      <c r="H34" s="121"/>
    </row>
    <row r="35" spans="1:8" x14ac:dyDescent="0.25">
      <c r="A35" s="121"/>
      <c r="B35" s="121"/>
      <c r="C35" s="121"/>
      <c r="D35" s="121"/>
      <c r="E35" s="121"/>
      <c r="F35" s="121"/>
      <c r="G35" s="121"/>
      <c r="H35" s="121"/>
    </row>
    <row r="36" spans="1:8" x14ac:dyDescent="0.25">
      <c r="A36" s="121"/>
      <c r="B36" s="121"/>
      <c r="C36" s="121"/>
      <c r="D36" s="121"/>
      <c r="E36" s="121"/>
      <c r="F36" s="121"/>
      <c r="G36" s="121"/>
      <c r="H36" s="121"/>
    </row>
    <row r="37" spans="1:8" x14ac:dyDescent="0.25">
      <c r="A37" s="121"/>
      <c r="B37" s="121"/>
      <c r="C37" s="121"/>
      <c r="D37" s="121"/>
      <c r="E37" s="121"/>
      <c r="F37" s="121"/>
      <c r="G37" s="121"/>
      <c r="H37" s="121"/>
    </row>
    <row r="38" spans="1:8" x14ac:dyDescent="0.25">
      <c r="A38" s="121"/>
      <c r="B38" s="121"/>
      <c r="C38" s="121"/>
      <c r="D38" s="121"/>
      <c r="E38" s="121"/>
      <c r="F38" s="121"/>
      <c r="G38" s="121"/>
      <c r="H38" s="121"/>
    </row>
    <row r="39" spans="1:8" x14ac:dyDescent="0.25">
      <c r="A39" s="121"/>
      <c r="B39" s="121"/>
      <c r="C39" s="121"/>
      <c r="D39" s="121"/>
      <c r="E39" s="121"/>
      <c r="F39" s="121"/>
      <c r="G39" s="121"/>
      <c r="H39" s="121"/>
    </row>
    <row r="40" spans="1:8" x14ac:dyDescent="0.25">
      <c r="A40" s="121"/>
      <c r="B40" s="121"/>
      <c r="C40" s="121"/>
      <c r="D40" s="121"/>
      <c r="E40" s="121"/>
      <c r="F40" s="121"/>
      <c r="G40" s="121"/>
      <c r="H40" s="121"/>
    </row>
    <row r="41" spans="1:8" x14ac:dyDescent="0.25">
      <c r="A41" s="121"/>
      <c r="B41" s="121"/>
      <c r="C41" s="121"/>
      <c r="D41" s="121"/>
      <c r="E41" s="121"/>
      <c r="F41" s="121"/>
      <c r="G41" s="121"/>
      <c r="H41" s="121"/>
    </row>
    <row r="42" spans="1:8" x14ac:dyDescent="0.25">
      <c r="A42" s="121"/>
      <c r="B42" s="121"/>
      <c r="C42" s="121"/>
      <c r="D42" s="121"/>
      <c r="E42" s="121"/>
      <c r="F42" s="121"/>
      <c r="G42" s="121"/>
      <c r="H42" s="121"/>
    </row>
    <row r="43" spans="1:8" x14ac:dyDescent="0.25">
      <c r="A43" s="121"/>
      <c r="B43" s="121"/>
      <c r="C43" s="121"/>
      <c r="D43" s="121"/>
      <c r="E43" s="121"/>
      <c r="F43" s="121"/>
      <c r="G43" s="121"/>
      <c r="H43" s="121"/>
    </row>
    <row r="44" spans="1:8" x14ac:dyDescent="0.25">
      <c r="A44" s="121"/>
      <c r="B44" s="121"/>
      <c r="C44" s="121"/>
      <c r="D44" s="121"/>
      <c r="E44" s="121"/>
      <c r="F44" s="121"/>
      <c r="G44" s="121"/>
      <c r="H44" s="121"/>
    </row>
    <row r="45" spans="1:8" x14ac:dyDescent="0.25">
      <c r="A45" s="121"/>
      <c r="B45" s="121"/>
      <c r="C45" s="121"/>
      <c r="D45" s="121"/>
      <c r="E45" s="121"/>
      <c r="F45" s="121"/>
      <c r="G45" s="121"/>
      <c r="H45" s="121"/>
    </row>
    <row r="46" spans="1:8" x14ac:dyDescent="0.25">
      <c r="A46" s="121"/>
      <c r="B46" s="121"/>
      <c r="C46" s="121"/>
      <c r="D46" s="121"/>
      <c r="E46" s="121"/>
      <c r="F46" s="121"/>
      <c r="G46" s="121"/>
      <c r="H46" s="121"/>
    </row>
    <row r="47" spans="1:8" x14ac:dyDescent="0.25">
      <c r="A47" s="121"/>
      <c r="B47" s="121"/>
      <c r="C47" s="121"/>
      <c r="D47" s="121"/>
      <c r="E47" s="121"/>
      <c r="F47" s="121"/>
      <c r="G47" s="121"/>
      <c r="H47" s="121"/>
    </row>
    <row r="48" spans="1:8" x14ac:dyDescent="0.25">
      <c r="A48" s="121"/>
      <c r="B48" s="121"/>
      <c r="C48" s="121"/>
      <c r="D48" s="121"/>
      <c r="E48" s="121"/>
      <c r="F48" s="121"/>
      <c r="G48" s="121"/>
      <c r="H48" s="121"/>
    </row>
    <row r="49" spans="1:8" x14ac:dyDescent="0.25">
      <c r="A49" s="121"/>
      <c r="B49" s="121"/>
      <c r="C49" s="121"/>
      <c r="D49" s="121"/>
      <c r="E49" s="121"/>
      <c r="F49" s="121"/>
      <c r="G49" s="121"/>
      <c r="H49" s="121"/>
    </row>
    <row r="50" spans="1: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x14ac:dyDescent="0.25">
      <c r="A51" s="121"/>
      <c r="B51" s="121"/>
      <c r="C51" s="121"/>
      <c r="D51" s="121"/>
      <c r="E51" s="121"/>
      <c r="F51" s="121"/>
      <c r="G51" s="121"/>
      <c r="H51" s="121"/>
    </row>
    <row r="52" spans="1:8" x14ac:dyDescent="0.25">
      <c r="A52" s="121"/>
      <c r="B52" s="121"/>
      <c r="C52" s="121"/>
      <c r="D52" s="121"/>
      <c r="E52" s="121"/>
      <c r="F52" s="121"/>
      <c r="G52" s="121"/>
      <c r="H52" s="121"/>
    </row>
    <row r="53" spans="1:8" x14ac:dyDescent="0.25">
      <c r="A53" s="121"/>
      <c r="B53" s="121"/>
      <c r="C53" s="121"/>
      <c r="D53" s="121"/>
      <c r="E53" s="121"/>
      <c r="F53" s="121"/>
      <c r="G53" s="121"/>
      <c r="H53" s="121"/>
    </row>
    <row r="54" spans="1:8" x14ac:dyDescent="0.25">
      <c r="A54" s="121"/>
      <c r="B54" s="121"/>
      <c r="C54" s="121"/>
      <c r="D54" s="121"/>
      <c r="E54" s="121"/>
      <c r="F54" s="121"/>
      <c r="G54" s="121"/>
      <c r="H54" s="121"/>
    </row>
    <row r="55" spans="1:8" x14ac:dyDescent="0.25">
      <c r="A55" s="121"/>
      <c r="B55" s="121"/>
      <c r="C55" s="121"/>
      <c r="D55" s="121"/>
      <c r="E55" s="121"/>
      <c r="F55" s="121"/>
      <c r="G55" s="121"/>
      <c r="H55" s="121"/>
    </row>
    <row r="56" spans="1:8" x14ac:dyDescent="0.25">
      <c r="A56" s="121"/>
      <c r="B56" s="121"/>
      <c r="C56" s="121"/>
      <c r="D56" s="121"/>
      <c r="E56" s="121"/>
      <c r="F56" s="121"/>
      <c r="G56" s="121"/>
      <c r="H56" s="121"/>
    </row>
    <row r="57" spans="1:8" x14ac:dyDescent="0.25">
      <c r="A57" s="121"/>
      <c r="B57" s="121"/>
      <c r="C57" s="121"/>
      <c r="D57" s="121"/>
      <c r="E57" s="121"/>
      <c r="F57" s="121"/>
      <c r="G57" s="121"/>
      <c r="H57" s="121"/>
    </row>
    <row r="58" spans="1:8" x14ac:dyDescent="0.25">
      <c r="A58" s="121"/>
      <c r="B58" s="121"/>
      <c r="C58" s="121"/>
      <c r="D58" s="121"/>
      <c r="E58" s="121"/>
      <c r="F58" s="121"/>
      <c r="G58" s="121"/>
      <c r="H58" s="121"/>
    </row>
    <row r="59" spans="1: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x14ac:dyDescent="0.25">
      <c r="A60" s="121"/>
      <c r="B60" s="121"/>
      <c r="C60" s="121"/>
      <c r="D60" s="121"/>
      <c r="E60" s="121"/>
      <c r="F60" s="121"/>
      <c r="G60" s="121"/>
      <c r="H60" s="121"/>
    </row>
    <row r="61" spans="1:8" x14ac:dyDescent="0.25">
      <c r="A61" s="121"/>
      <c r="B61" s="121"/>
      <c r="C61" s="121"/>
      <c r="D61" s="121"/>
      <c r="E61" s="121"/>
      <c r="F61" s="121"/>
      <c r="G61" s="121"/>
      <c r="H61" s="121"/>
    </row>
    <row r="62" spans="1:8" x14ac:dyDescent="0.25">
      <c r="A62" s="121"/>
      <c r="B62" s="121"/>
      <c r="C62" s="121"/>
      <c r="D62" s="121"/>
      <c r="E62" s="121"/>
      <c r="F62" s="121"/>
      <c r="G62" s="121"/>
      <c r="H62" s="121"/>
    </row>
    <row r="63" spans="1:8" x14ac:dyDescent="0.25">
      <c r="A63" s="121"/>
      <c r="B63" s="121"/>
      <c r="C63" s="121"/>
      <c r="D63" s="121"/>
      <c r="E63" s="121"/>
      <c r="F63" s="121"/>
      <c r="G63" s="121"/>
      <c r="H63" s="121"/>
    </row>
    <row r="64" spans="1:8" x14ac:dyDescent="0.25">
      <c r="A64" s="121"/>
      <c r="B64" s="121"/>
      <c r="C64" s="121"/>
      <c r="D64" s="121"/>
      <c r="E64" s="121"/>
      <c r="F64" s="121"/>
      <c r="G64" s="121"/>
      <c r="H64" s="121"/>
    </row>
    <row r="65" spans="1:8" x14ac:dyDescent="0.25">
      <c r="A65" s="121"/>
      <c r="B65" s="121"/>
      <c r="C65" s="121"/>
      <c r="D65" s="121"/>
      <c r="E65" s="121"/>
      <c r="F65" s="121"/>
      <c r="G65" s="121"/>
      <c r="H65" s="121"/>
    </row>
    <row r="66" spans="1:8" x14ac:dyDescent="0.25">
      <c r="A66" s="121"/>
      <c r="B66" s="121"/>
      <c r="C66" s="121"/>
      <c r="D66" s="121"/>
      <c r="E66" s="121"/>
      <c r="F66" s="121"/>
      <c r="G66" s="121"/>
      <c r="H66" s="121"/>
    </row>
    <row r="67" spans="1:8" x14ac:dyDescent="0.25">
      <c r="A67" s="121"/>
      <c r="B67" s="121"/>
      <c r="C67" s="121"/>
      <c r="D67" s="121"/>
      <c r="E67" s="121"/>
      <c r="F67" s="121"/>
      <c r="G67" s="121"/>
      <c r="H67" s="121"/>
    </row>
    <row r="68" spans="1:8" x14ac:dyDescent="0.25">
      <c r="A68" s="121"/>
      <c r="B68" s="121"/>
      <c r="C68" s="121"/>
      <c r="D68" s="121"/>
      <c r="E68" s="121"/>
      <c r="F68" s="121"/>
      <c r="G68" s="121"/>
      <c r="H68" s="121"/>
    </row>
    <row r="69" spans="1:8" x14ac:dyDescent="0.25">
      <c r="A69" s="121"/>
      <c r="B69" s="121"/>
      <c r="C69" s="121"/>
      <c r="D69" s="121"/>
      <c r="E69" s="121"/>
      <c r="F69" s="121"/>
      <c r="G69" s="121"/>
      <c r="H69" s="121"/>
    </row>
    <row r="70" spans="1:8" x14ac:dyDescent="0.25">
      <c r="A70" s="121"/>
      <c r="B70" s="121"/>
      <c r="C70" s="121"/>
      <c r="D70" s="121"/>
      <c r="E70" s="121"/>
      <c r="F70" s="121"/>
      <c r="G70" s="121"/>
      <c r="H70" s="121"/>
    </row>
    <row r="71" spans="1:8" x14ac:dyDescent="0.25">
      <c r="A71" s="121"/>
      <c r="B71" s="121"/>
      <c r="C71" s="121"/>
      <c r="D71" s="121"/>
      <c r="E71" s="121"/>
      <c r="F71" s="121"/>
      <c r="G71" s="121"/>
      <c r="H71" s="121"/>
    </row>
    <row r="72" spans="1:8" x14ac:dyDescent="0.25">
      <c r="A72" s="121"/>
      <c r="B72" s="121"/>
      <c r="C72" s="121"/>
      <c r="D72" s="121"/>
      <c r="E72" s="121"/>
      <c r="F72" s="121"/>
      <c r="G72" s="121"/>
      <c r="H72" s="121"/>
    </row>
    <row r="73" spans="1:8" x14ac:dyDescent="0.25">
      <c r="A73" s="121"/>
      <c r="B73" s="121"/>
      <c r="C73" s="121"/>
      <c r="D73" s="121"/>
      <c r="E73" s="121"/>
      <c r="F73" s="121"/>
      <c r="G73" s="121"/>
      <c r="H73" s="121"/>
    </row>
    <row r="74" spans="1:8" x14ac:dyDescent="0.25">
      <c r="A74" s="121"/>
      <c r="B74" s="121"/>
      <c r="C74" s="121"/>
      <c r="D74" s="121"/>
      <c r="E74" s="121"/>
      <c r="F74" s="121"/>
      <c r="G74" s="121"/>
      <c r="H74" s="121"/>
    </row>
    <row r="75" spans="1:8" x14ac:dyDescent="0.25">
      <c r="A75" s="121"/>
      <c r="B75" s="121"/>
      <c r="C75" s="121"/>
      <c r="D75" s="121"/>
      <c r="E75" s="121"/>
      <c r="F75" s="121"/>
      <c r="G75" s="121"/>
      <c r="H75" s="121"/>
    </row>
    <row r="76" spans="1:8" x14ac:dyDescent="0.25">
      <c r="A76" s="121"/>
      <c r="B76" s="121"/>
      <c r="C76" s="121"/>
      <c r="D76" s="121"/>
      <c r="E76" s="121"/>
      <c r="F76" s="121"/>
      <c r="G76" s="121"/>
      <c r="H76" s="121"/>
    </row>
    <row r="77" spans="1:8" x14ac:dyDescent="0.25">
      <c r="A77" s="121"/>
      <c r="B77" s="121"/>
      <c r="C77" s="121"/>
      <c r="D77" s="121"/>
      <c r="E77" s="121"/>
      <c r="F77" s="121"/>
      <c r="G77" s="121"/>
      <c r="H77" s="121"/>
    </row>
    <row r="78" spans="1:8" x14ac:dyDescent="0.25">
      <c r="A78" s="121"/>
      <c r="B78" s="121"/>
      <c r="C78" s="121"/>
      <c r="D78" s="121"/>
      <c r="E78" s="121"/>
      <c r="F78" s="121"/>
      <c r="G78" s="121"/>
      <c r="H78" s="121"/>
    </row>
    <row r="79" spans="1:8" x14ac:dyDescent="0.25">
      <c r="A79" s="121"/>
      <c r="B79" s="121"/>
      <c r="C79" s="121"/>
      <c r="D79" s="121"/>
      <c r="E79" s="121"/>
      <c r="F79" s="121"/>
      <c r="G79" s="121"/>
      <c r="H79" s="121"/>
    </row>
    <row r="80" spans="1:8" x14ac:dyDescent="0.25">
      <c r="A80" s="121"/>
      <c r="B80" s="121"/>
      <c r="C80" s="121"/>
      <c r="D80" s="121"/>
      <c r="E80" s="121"/>
      <c r="F80" s="121"/>
      <c r="G80" s="121"/>
      <c r="H80" s="121"/>
    </row>
    <row r="81" spans="1:8" x14ac:dyDescent="0.25">
      <c r="A81" s="121"/>
      <c r="B81" s="121"/>
      <c r="C81" s="121"/>
      <c r="D81" s="121"/>
      <c r="E81" s="121"/>
      <c r="F81" s="121"/>
      <c r="G81" s="121"/>
      <c r="H81" s="121"/>
    </row>
    <row r="82" spans="1:8" x14ac:dyDescent="0.25">
      <c r="A82" s="121"/>
      <c r="B82" s="121"/>
      <c r="C82" s="121"/>
      <c r="D82" s="121"/>
      <c r="E82" s="121"/>
      <c r="F82" s="121"/>
      <c r="G82" s="121"/>
      <c r="H82" s="121"/>
    </row>
    <row r="83" spans="1:8" x14ac:dyDescent="0.25">
      <c r="A83" s="121"/>
      <c r="B83" s="121"/>
      <c r="C83" s="121"/>
      <c r="D83" s="121"/>
      <c r="E83" s="121"/>
      <c r="F83" s="121"/>
      <c r="G83" s="121"/>
      <c r="H83" s="121"/>
    </row>
    <row r="84" spans="1:8" x14ac:dyDescent="0.25">
      <c r="A84" s="121"/>
      <c r="B84" s="121"/>
      <c r="C84" s="121"/>
      <c r="D84" s="121"/>
      <c r="E84" s="121"/>
      <c r="F84" s="121"/>
      <c r="G84" s="121"/>
      <c r="H84" s="121"/>
    </row>
    <row r="85" spans="1:8" x14ac:dyDescent="0.25">
      <c r="A85" s="121"/>
      <c r="B85" s="121"/>
      <c r="C85" s="121"/>
      <c r="D85" s="121"/>
      <c r="E85" s="121"/>
      <c r="F85" s="121"/>
      <c r="G85" s="121"/>
      <c r="H85" s="121"/>
    </row>
    <row r="86" spans="1:8" x14ac:dyDescent="0.25">
      <c r="A86" s="121"/>
      <c r="B86" s="121"/>
      <c r="C86" s="121"/>
      <c r="D86" s="121"/>
      <c r="E86" s="121"/>
      <c r="F86" s="121"/>
      <c r="G86" s="121"/>
      <c r="H86" s="121"/>
    </row>
    <row r="87" spans="1:8" x14ac:dyDescent="0.25">
      <c r="A87" s="121"/>
      <c r="B87" s="121"/>
      <c r="C87" s="121"/>
      <c r="D87" s="121"/>
      <c r="E87" s="121"/>
      <c r="F87" s="121"/>
      <c r="G87" s="121"/>
      <c r="H87" s="121"/>
    </row>
    <row r="88" spans="1:8" x14ac:dyDescent="0.25">
      <c r="A88" s="121"/>
      <c r="B88" s="121"/>
      <c r="C88" s="121"/>
      <c r="D88" s="121"/>
      <c r="E88" s="121"/>
      <c r="F88" s="121"/>
      <c r="G88" s="121"/>
      <c r="H88" s="121"/>
    </row>
    <row r="89" spans="1:8" x14ac:dyDescent="0.25">
      <c r="A89" s="121"/>
      <c r="B89" s="121"/>
      <c r="C89" s="121"/>
      <c r="D89" s="121"/>
      <c r="E89" s="121"/>
      <c r="F89" s="121"/>
      <c r="G89" s="121"/>
      <c r="H89" s="121"/>
    </row>
    <row r="90" spans="1:8" x14ac:dyDescent="0.25">
      <c r="A90" s="121"/>
      <c r="B90" s="121"/>
      <c r="C90" s="121"/>
      <c r="D90" s="121"/>
      <c r="E90" s="121"/>
      <c r="F90" s="121"/>
      <c r="G90" s="121"/>
      <c r="H90" s="121"/>
    </row>
    <row r="91" spans="1:8" x14ac:dyDescent="0.25">
      <c r="A91" s="121"/>
      <c r="B91" s="121"/>
      <c r="C91" s="121"/>
      <c r="D91" s="121"/>
      <c r="E91" s="121"/>
      <c r="F91" s="121"/>
      <c r="G91" s="121"/>
      <c r="H91" s="121"/>
    </row>
    <row r="92" spans="1:8" x14ac:dyDescent="0.25">
      <c r="A92" s="121"/>
      <c r="B92" s="121"/>
      <c r="C92" s="121"/>
      <c r="D92" s="121"/>
      <c r="E92" s="121"/>
      <c r="F92" s="121"/>
      <c r="G92" s="121"/>
      <c r="H92" s="121"/>
    </row>
    <row r="93" spans="1:8" x14ac:dyDescent="0.25">
      <c r="A93" s="121"/>
      <c r="B93" s="121"/>
      <c r="C93" s="121"/>
      <c r="D93" s="121"/>
      <c r="E93" s="121"/>
      <c r="F93" s="121"/>
      <c r="G93" s="121"/>
      <c r="H93" s="121"/>
    </row>
    <row r="94" spans="1:8" x14ac:dyDescent="0.25">
      <c r="A94" s="121"/>
      <c r="B94" s="121"/>
      <c r="C94" s="121"/>
      <c r="D94" s="121"/>
      <c r="E94" s="121"/>
      <c r="F94" s="121"/>
      <c r="G94" s="121"/>
      <c r="H94" s="121"/>
    </row>
    <row r="95" spans="1:8" x14ac:dyDescent="0.25">
      <c r="A95" s="121"/>
      <c r="B95" s="121"/>
      <c r="C95" s="121"/>
      <c r="D95" s="121"/>
      <c r="E95" s="121"/>
      <c r="F95" s="121"/>
      <c r="G95" s="121"/>
      <c r="H95" s="121"/>
    </row>
    <row r="96" spans="1:8" x14ac:dyDescent="0.25">
      <c r="A96" s="121"/>
      <c r="B96" s="121"/>
      <c r="C96" s="121"/>
      <c r="D96" s="121"/>
      <c r="E96" s="121"/>
      <c r="F96" s="121"/>
      <c r="G96" s="121"/>
      <c r="H96" s="121"/>
    </row>
    <row r="97" spans="1:8" x14ac:dyDescent="0.25">
      <c r="A97" s="121"/>
      <c r="B97" s="121"/>
      <c r="C97" s="121"/>
      <c r="D97" s="121"/>
      <c r="E97" s="121"/>
      <c r="F97" s="121"/>
      <c r="G97" s="121"/>
      <c r="H97" s="121"/>
    </row>
    <row r="98" spans="1:8" x14ac:dyDescent="0.25">
      <c r="A98" s="121"/>
      <c r="B98" s="121"/>
      <c r="C98" s="121"/>
      <c r="D98" s="121"/>
      <c r="E98" s="121"/>
      <c r="F98" s="121"/>
      <c r="G98" s="121"/>
      <c r="H98" s="121"/>
    </row>
    <row r="99" spans="1:8" x14ac:dyDescent="0.25">
      <c r="A99" s="121"/>
      <c r="B99" s="121"/>
      <c r="C99" s="121"/>
      <c r="D99" s="121"/>
      <c r="E99" s="121"/>
      <c r="F99" s="121"/>
      <c r="G99" s="121"/>
      <c r="H99" s="121"/>
    </row>
    <row r="100" spans="1:8" x14ac:dyDescent="0.25">
      <c r="A100" s="121"/>
      <c r="B100" s="121"/>
      <c r="C100" s="121"/>
      <c r="D100" s="121"/>
      <c r="E100" s="121"/>
      <c r="F100" s="121"/>
      <c r="G100" s="121"/>
      <c r="H100" s="121"/>
    </row>
    <row r="101" spans="1:8" x14ac:dyDescent="0.25">
      <c r="A101" s="121"/>
      <c r="B101" s="121"/>
      <c r="C101" s="121"/>
      <c r="D101" s="121"/>
      <c r="E101" s="121"/>
      <c r="F101" s="121"/>
      <c r="G101" s="121"/>
      <c r="H101" s="121"/>
    </row>
    <row r="102" spans="1:8" x14ac:dyDescent="0.25">
      <c r="A102" s="121"/>
      <c r="B102" s="121"/>
      <c r="C102" s="121"/>
      <c r="D102" s="121"/>
      <c r="E102" s="121"/>
      <c r="F102" s="121"/>
      <c r="G102" s="121"/>
      <c r="H102" s="121"/>
    </row>
    <row r="103" spans="1:8" x14ac:dyDescent="0.25">
      <c r="A103" s="121"/>
      <c r="B103" s="121"/>
      <c r="C103" s="121"/>
      <c r="D103" s="121"/>
      <c r="E103" s="121"/>
      <c r="F103" s="121"/>
      <c r="G103" s="121"/>
      <c r="H103" s="121"/>
    </row>
    <row r="104" spans="1:8" x14ac:dyDescent="0.25">
      <c r="A104" s="121"/>
      <c r="B104" s="121"/>
      <c r="C104" s="121"/>
      <c r="D104" s="121"/>
      <c r="E104" s="121"/>
      <c r="F104" s="121"/>
      <c r="G104" s="121"/>
      <c r="H104" s="121"/>
    </row>
    <row r="105" spans="1:8" x14ac:dyDescent="0.25">
      <c r="A105" s="121"/>
      <c r="B105" s="121"/>
      <c r="C105" s="121"/>
      <c r="D105" s="121"/>
      <c r="E105" s="121"/>
      <c r="F105" s="121"/>
      <c r="G105" s="121"/>
      <c r="H105" s="121"/>
    </row>
    <row r="106" spans="1:8" x14ac:dyDescent="0.25">
      <c r="A106" s="121"/>
      <c r="B106" s="121"/>
      <c r="C106" s="121"/>
      <c r="D106" s="121"/>
      <c r="E106" s="121"/>
      <c r="F106" s="121"/>
      <c r="G106" s="121"/>
      <c r="H106" s="121"/>
    </row>
    <row r="107" spans="1:8" x14ac:dyDescent="0.25">
      <c r="A107" s="121"/>
      <c r="B107" s="121"/>
      <c r="C107" s="121"/>
      <c r="D107" s="121"/>
      <c r="E107" s="121"/>
      <c r="F107" s="121"/>
      <c r="G107" s="121"/>
      <c r="H107" s="121"/>
    </row>
    <row r="108" spans="1:8" x14ac:dyDescent="0.25">
      <c r="A108" s="121"/>
      <c r="B108" s="121"/>
      <c r="C108" s="121"/>
      <c r="D108" s="121"/>
      <c r="E108" s="121"/>
      <c r="F108" s="121"/>
      <c r="G108" s="121"/>
      <c r="H108" s="121"/>
    </row>
    <row r="109" spans="1:8" x14ac:dyDescent="0.25">
      <c r="A109" s="121"/>
      <c r="B109" s="121"/>
      <c r="C109" s="121"/>
      <c r="D109" s="121"/>
      <c r="E109" s="121"/>
      <c r="F109" s="121"/>
      <c r="G109" s="121"/>
      <c r="H109" s="121"/>
    </row>
    <row r="110" spans="1:8" x14ac:dyDescent="0.25">
      <c r="A110" s="121"/>
      <c r="B110" s="121"/>
      <c r="C110" s="121"/>
      <c r="D110" s="121"/>
      <c r="E110" s="121"/>
      <c r="F110" s="121"/>
      <c r="G110" s="121"/>
      <c r="H110" s="121"/>
    </row>
    <row r="111" spans="1:8" x14ac:dyDescent="0.25">
      <c r="A111" s="121"/>
      <c r="B111" s="121"/>
      <c r="C111" s="121"/>
      <c r="D111" s="121"/>
      <c r="E111" s="121"/>
      <c r="F111" s="121"/>
      <c r="G111" s="121"/>
      <c r="H111" s="121"/>
    </row>
    <row r="112" spans="1:8" x14ac:dyDescent="0.25">
      <c r="A112" s="121"/>
      <c r="B112" s="121"/>
      <c r="C112" s="121"/>
      <c r="D112" s="121"/>
      <c r="E112" s="121"/>
      <c r="F112" s="121"/>
      <c r="G112" s="121"/>
      <c r="H112" s="121"/>
    </row>
    <row r="113" spans="1:8" x14ac:dyDescent="0.25">
      <c r="A113" s="121"/>
      <c r="B113" s="121"/>
      <c r="C113" s="121"/>
      <c r="D113" s="121"/>
      <c r="E113" s="121"/>
      <c r="F113" s="121"/>
      <c r="G113" s="121"/>
      <c r="H113" s="121"/>
    </row>
    <row r="114" spans="1:8" x14ac:dyDescent="0.25">
      <c r="A114" s="121"/>
      <c r="B114" s="121"/>
      <c r="C114" s="121"/>
      <c r="D114" s="121"/>
      <c r="E114" s="121"/>
      <c r="F114" s="121"/>
      <c r="G114" s="121"/>
      <c r="H114" s="121"/>
    </row>
    <row r="115" spans="1:8" x14ac:dyDescent="0.25">
      <c r="A115" s="121"/>
      <c r="B115" s="121"/>
      <c r="C115" s="121"/>
      <c r="D115" s="121"/>
      <c r="E115" s="121"/>
      <c r="F115" s="121"/>
      <c r="G115" s="121"/>
      <c r="H115" s="121"/>
    </row>
    <row r="116" spans="1:8" x14ac:dyDescent="0.25">
      <c r="A116" s="121"/>
      <c r="B116" s="121"/>
      <c r="C116" s="121"/>
      <c r="D116" s="121"/>
      <c r="E116" s="121"/>
      <c r="F116" s="121"/>
      <c r="G116" s="121"/>
      <c r="H116" s="121"/>
    </row>
    <row r="117" spans="1:8" x14ac:dyDescent="0.25">
      <c r="A117" s="121"/>
      <c r="B117" s="121"/>
      <c r="C117" s="121"/>
      <c r="D117" s="121"/>
      <c r="E117" s="121"/>
      <c r="F117" s="121"/>
      <c r="G117" s="121"/>
      <c r="H117" s="121"/>
    </row>
    <row r="118" spans="1:8" x14ac:dyDescent="0.25">
      <c r="A118" s="121"/>
      <c r="B118" s="121"/>
      <c r="C118" s="121"/>
      <c r="D118" s="121"/>
      <c r="E118" s="121"/>
      <c r="F118" s="121"/>
      <c r="G118" s="121"/>
      <c r="H118" s="121"/>
    </row>
    <row r="119" spans="1:8" x14ac:dyDescent="0.25">
      <c r="A119" s="121"/>
      <c r="B119" s="121"/>
      <c r="C119" s="121"/>
      <c r="D119" s="121"/>
      <c r="E119" s="121"/>
      <c r="F119" s="121"/>
      <c r="G119" s="121"/>
      <c r="H119" s="121"/>
    </row>
    <row r="120" spans="1:8" x14ac:dyDescent="0.25">
      <c r="A120" s="121"/>
      <c r="B120" s="121"/>
      <c r="C120" s="121"/>
      <c r="D120" s="121"/>
      <c r="E120" s="121"/>
      <c r="F120" s="121"/>
      <c r="G120" s="121"/>
      <c r="H120" s="121"/>
    </row>
    <row r="121" spans="1:8" x14ac:dyDescent="0.25">
      <c r="A121" s="121"/>
      <c r="B121" s="121"/>
      <c r="C121" s="121"/>
      <c r="D121" s="121"/>
      <c r="E121" s="121"/>
      <c r="F121" s="121"/>
      <c r="G121" s="121"/>
      <c r="H121" s="121"/>
    </row>
    <row r="122" spans="1:8" x14ac:dyDescent="0.25">
      <c r="A122" s="121"/>
      <c r="B122" s="121"/>
      <c r="C122" s="121"/>
      <c r="D122" s="121"/>
      <c r="E122" s="121"/>
      <c r="F122" s="121"/>
      <c r="G122" s="121"/>
      <c r="H122" s="121"/>
    </row>
    <row r="123" spans="1:8" x14ac:dyDescent="0.25">
      <c r="A123" s="121"/>
      <c r="B123" s="121"/>
      <c r="C123" s="121"/>
      <c r="D123" s="121"/>
      <c r="E123" s="121"/>
      <c r="F123" s="121"/>
      <c r="G123" s="121"/>
      <c r="H123" s="121"/>
    </row>
    <row r="124" spans="1:8" x14ac:dyDescent="0.25">
      <c r="A124" s="121"/>
      <c r="B124" s="121"/>
      <c r="C124" s="121"/>
      <c r="D124" s="121"/>
      <c r="E124" s="121"/>
      <c r="F124" s="121"/>
      <c r="G124" s="121"/>
      <c r="H124" s="121"/>
    </row>
    <row r="125" spans="1:8" x14ac:dyDescent="0.25">
      <c r="A125" s="121"/>
      <c r="B125" s="121"/>
      <c r="C125" s="121"/>
      <c r="D125" s="121"/>
      <c r="E125" s="121"/>
      <c r="F125" s="121"/>
      <c r="G125" s="121"/>
      <c r="H125" s="121"/>
    </row>
    <row r="126" spans="1:8" x14ac:dyDescent="0.25">
      <c r="A126" s="121"/>
      <c r="B126" s="121"/>
      <c r="C126" s="121"/>
      <c r="D126" s="121"/>
      <c r="E126" s="121"/>
      <c r="F126" s="121"/>
      <c r="G126" s="121"/>
      <c r="H126" s="121"/>
    </row>
    <row r="127" spans="1:8" x14ac:dyDescent="0.25">
      <c r="A127" s="121"/>
      <c r="B127" s="121"/>
      <c r="C127" s="121"/>
      <c r="D127" s="121"/>
      <c r="E127" s="121"/>
      <c r="F127" s="121"/>
      <c r="G127" s="121"/>
      <c r="H127" s="121"/>
    </row>
    <row r="128" spans="1:8" x14ac:dyDescent="0.25">
      <c r="A128" s="121"/>
      <c r="B128" s="121"/>
      <c r="C128" s="121"/>
      <c r="D128" s="121"/>
      <c r="E128" s="121"/>
      <c r="F128" s="121"/>
      <c r="G128" s="121"/>
      <c r="H128" s="121"/>
    </row>
    <row r="129" spans="1:8" x14ac:dyDescent="0.25">
      <c r="A129" s="121"/>
      <c r="B129" s="121"/>
      <c r="C129" s="121"/>
      <c r="D129" s="121"/>
      <c r="E129" s="121"/>
      <c r="F129" s="121"/>
      <c r="G129" s="121"/>
      <c r="H129" s="121"/>
    </row>
    <row r="130" spans="1:8" x14ac:dyDescent="0.25">
      <c r="A130" s="121"/>
      <c r="B130" s="121"/>
      <c r="C130" s="121"/>
      <c r="D130" s="121"/>
      <c r="E130" s="121"/>
      <c r="F130" s="121"/>
      <c r="G130" s="121"/>
      <c r="H130" s="121"/>
    </row>
    <row r="131" spans="1:8" x14ac:dyDescent="0.25">
      <c r="A131" s="121"/>
      <c r="B131" s="121"/>
      <c r="C131" s="121"/>
      <c r="D131" s="121"/>
      <c r="E131" s="121"/>
      <c r="F131" s="121"/>
      <c r="G131" s="121"/>
      <c r="H131" s="121"/>
    </row>
    <row r="132" spans="1:8" x14ac:dyDescent="0.25">
      <c r="A132" s="121"/>
      <c r="B132" s="121"/>
      <c r="C132" s="121"/>
      <c r="D132" s="121"/>
      <c r="E132" s="121"/>
      <c r="F132" s="121"/>
      <c r="G132" s="121"/>
      <c r="H132" s="121"/>
    </row>
    <row r="133" spans="1:8" x14ac:dyDescent="0.25">
      <c r="A133" s="121"/>
      <c r="B133" s="121"/>
      <c r="C133" s="121"/>
      <c r="D133" s="121"/>
      <c r="E133" s="121"/>
      <c r="F133" s="121"/>
      <c r="G133" s="121"/>
      <c r="H133" s="121"/>
    </row>
    <row r="134" spans="1:8" x14ac:dyDescent="0.25">
      <c r="A134" s="121"/>
      <c r="B134" s="121"/>
      <c r="C134" s="121"/>
      <c r="D134" s="121"/>
      <c r="E134" s="121"/>
      <c r="F134" s="121"/>
      <c r="G134" s="121"/>
      <c r="H134" s="121"/>
    </row>
    <row r="135" spans="1:8" x14ac:dyDescent="0.25">
      <c r="A135" s="121"/>
      <c r="B135" s="121"/>
      <c r="C135" s="121"/>
      <c r="D135" s="121"/>
      <c r="E135" s="121"/>
      <c r="F135" s="121"/>
      <c r="G135" s="121"/>
      <c r="H135" s="121"/>
    </row>
    <row r="136" spans="1:8" x14ac:dyDescent="0.25">
      <c r="A136" s="121"/>
      <c r="B136" s="121"/>
      <c r="C136" s="121"/>
      <c r="D136" s="121"/>
      <c r="E136" s="121"/>
      <c r="F136" s="121"/>
      <c r="G136" s="121"/>
      <c r="H136" s="121"/>
    </row>
    <row r="137" spans="1:8" x14ac:dyDescent="0.25">
      <c r="A137" s="121"/>
      <c r="B137" s="121"/>
      <c r="C137" s="121"/>
      <c r="D137" s="121"/>
      <c r="E137" s="121"/>
      <c r="F137" s="121"/>
      <c r="G137" s="121"/>
      <c r="H137" s="121"/>
    </row>
    <row r="138" spans="1:8" x14ac:dyDescent="0.25">
      <c r="A138" s="121"/>
      <c r="B138" s="121"/>
      <c r="C138" s="121"/>
      <c r="D138" s="121"/>
      <c r="E138" s="121"/>
      <c r="F138" s="121"/>
      <c r="G138" s="121"/>
      <c r="H138" s="121"/>
    </row>
    <row r="139" spans="1:8" x14ac:dyDescent="0.25">
      <c r="A139" s="121"/>
      <c r="B139" s="121"/>
      <c r="C139" s="121"/>
      <c r="D139" s="121"/>
      <c r="E139" s="121"/>
      <c r="F139" s="121"/>
      <c r="G139" s="121"/>
      <c r="H139" s="121"/>
    </row>
    <row r="140" spans="1:8" x14ac:dyDescent="0.25">
      <c r="A140" s="121"/>
      <c r="B140" s="121"/>
      <c r="C140" s="121"/>
      <c r="D140" s="121"/>
      <c r="E140" s="121"/>
      <c r="F140" s="121"/>
      <c r="G140" s="121"/>
      <c r="H140" s="121"/>
    </row>
    <row r="141" spans="1:8" x14ac:dyDescent="0.25">
      <c r="A141" s="121"/>
      <c r="B141" s="121"/>
      <c r="C141" s="121"/>
      <c r="D141" s="121"/>
      <c r="E141" s="121"/>
      <c r="F141" s="121"/>
      <c r="G141" s="121"/>
      <c r="H141" s="121"/>
    </row>
    <row r="142" spans="1:8" x14ac:dyDescent="0.25">
      <c r="A142" s="121"/>
      <c r="B142" s="121"/>
      <c r="C142" s="121"/>
      <c r="D142" s="121"/>
      <c r="E142" s="121"/>
      <c r="F142" s="121"/>
      <c r="G142" s="121"/>
      <c r="H142" s="121"/>
    </row>
    <row r="143" spans="1:8" x14ac:dyDescent="0.25">
      <c r="A143" s="121"/>
      <c r="B143" s="121"/>
      <c r="C143" s="121"/>
      <c r="D143" s="121"/>
      <c r="E143" s="121"/>
      <c r="F143" s="121"/>
      <c r="G143" s="121"/>
      <c r="H143" s="121"/>
    </row>
    <row r="144" spans="1:8" x14ac:dyDescent="0.25">
      <c r="A144" s="121"/>
      <c r="B144" s="121"/>
      <c r="C144" s="121"/>
      <c r="D144" s="121"/>
      <c r="E144" s="121"/>
      <c r="F144" s="121"/>
      <c r="G144" s="121"/>
      <c r="H144" s="121"/>
    </row>
    <row r="145" spans="1:8" x14ac:dyDescent="0.25">
      <c r="A145" s="121"/>
      <c r="B145" s="121"/>
      <c r="C145" s="121"/>
      <c r="D145" s="121"/>
      <c r="E145" s="121"/>
      <c r="F145" s="121"/>
      <c r="G145" s="121"/>
      <c r="H145" s="121"/>
    </row>
    <row r="146" spans="1:8" x14ac:dyDescent="0.25">
      <c r="A146" s="121"/>
      <c r="B146" s="121"/>
      <c r="C146" s="121"/>
      <c r="D146" s="121"/>
      <c r="E146" s="121"/>
      <c r="F146" s="121"/>
      <c r="G146" s="121"/>
      <c r="H146" s="121"/>
    </row>
    <row r="147" spans="1:8" x14ac:dyDescent="0.25">
      <c r="A147" s="121"/>
      <c r="B147" s="121"/>
      <c r="C147" s="121"/>
      <c r="D147" s="121"/>
      <c r="E147" s="121"/>
      <c r="F147" s="121"/>
      <c r="G147" s="121"/>
      <c r="H147" s="121"/>
    </row>
    <row r="148" spans="1:8" x14ac:dyDescent="0.25">
      <c r="A148" s="121"/>
      <c r="B148" s="121"/>
      <c r="C148" s="121"/>
      <c r="D148" s="121"/>
      <c r="E148" s="121"/>
      <c r="F148" s="121"/>
      <c r="G148" s="121"/>
      <c r="H148" s="121"/>
    </row>
    <row r="149" spans="1:8" x14ac:dyDescent="0.25">
      <c r="A149" s="121"/>
      <c r="B149" s="121"/>
      <c r="C149" s="121"/>
      <c r="D149" s="121"/>
      <c r="E149" s="121"/>
      <c r="F149" s="121"/>
      <c r="G149" s="121"/>
      <c r="H149" s="121"/>
    </row>
    <row r="150" spans="1:8" x14ac:dyDescent="0.25">
      <c r="A150" s="121"/>
      <c r="B150" s="121"/>
      <c r="C150" s="121"/>
      <c r="D150" s="121"/>
      <c r="E150" s="121"/>
      <c r="F150" s="121"/>
      <c r="G150" s="121"/>
      <c r="H150" s="121"/>
    </row>
    <row r="151" spans="1:8" x14ac:dyDescent="0.25">
      <c r="A151" s="121"/>
      <c r="B151" s="121"/>
      <c r="C151" s="121"/>
      <c r="D151" s="121"/>
      <c r="E151" s="121"/>
      <c r="F151" s="121"/>
      <c r="G151" s="121"/>
      <c r="H151" s="121"/>
    </row>
    <row r="152" spans="1:8" x14ac:dyDescent="0.25">
      <c r="A152" s="121"/>
      <c r="B152" s="121"/>
      <c r="C152" s="121"/>
      <c r="D152" s="121"/>
      <c r="E152" s="121"/>
      <c r="F152" s="121"/>
      <c r="G152" s="121"/>
      <c r="H152" s="121"/>
    </row>
    <row r="153" spans="1:8" x14ac:dyDescent="0.25">
      <c r="A153" s="121"/>
      <c r="B153" s="121"/>
      <c r="C153" s="121"/>
      <c r="D153" s="121"/>
      <c r="E153" s="121"/>
      <c r="F153" s="121"/>
      <c r="G153" s="121"/>
      <c r="H153" s="121"/>
    </row>
    <row r="154" spans="1:8" x14ac:dyDescent="0.25">
      <c r="A154" s="121"/>
      <c r="B154" s="121"/>
      <c r="C154" s="121"/>
      <c r="D154" s="121"/>
      <c r="E154" s="121"/>
      <c r="F154" s="121"/>
      <c r="G154" s="121"/>
      <c r="H154" s="121"/>
    </row>
    <row r="155" spans="1:8" x14ac:dyDescent="0.25">
      <c r="A155" s="121"/>
      <c r="B155" s="121"/>
      <c r="C155" s="121"/>
      <c r="D155" s="121"/>
      <c r="E155" s="121"/>
      <c r="F155" s="121"/>
      <c r="G155" s="121"/>
      <c r="H155" s="121"/>
    </row>
    <row r="156" spans="1:8" x14ac:dyDescent="0.25">
      <c r="A156" s="121"/>
      <c r="B156" s="121"/>
      <c r="C156" s="121"/>
      <c r="D156" s="121"/>
      <c r="E156" s="121"/>
      <c r="F156" s="121"/>
      <c r="G156" s="121"/>
      <c r="H156" s="121"/>
    </row>
    <row r="157" spans="1:8" x14ac:dyDescent="0.25">
      <c r="A157" s="121"/>
      <c r="B157" s="121"/>
      <c r="C157" s="121"/>
      <c r="D157" s="121"/>
      <c r="E157" s="121"/>
      <c r="F157" s="121"/>
      <c r="G157" s="121"/>
      <c r="H157" s="121"/>
    </row>
    <row r="158" spans="1:8" x14ac:dyDescent="0.25">
      <c r="A158" s="121"/>
      <c r="B158" s="121"/>
      <c r="C158" s="121"/>
      <c r="D158" s="121"/>
      <c r="E158" s="121"/>
      <c r="F158" s="121"/>
      <c r="G158" s="121"/>
      <c r="H158" s="121"/>
    </row>
    <row r="159" spans="1:8" x14ac:dyDescent="0.25">
      <c r="A159" s="121"/>
      <c r="B159" s="121"/>
      <c r="C159" s="121"/>
      <c r="D159" s="121"/>
      <c r="E159" s="121"/>
      <c r="F159" s="121"/>
      <c r="G159" s="121"/>
      <c r="H159" s="121"/>
    </row>
    <row r="160" spans="1:8" x14ac:dyDescent="0.25">
      <c r="A160" s="121"/>
      <c r="B160" s="121"/>
      <c r="C160" s="121"/>
      <c r="D160" s="121"/>
      <c r="E160" s="121"/>
      <c r="F160" s="121"/>
      <c r="G160" s="121"/>
      <c r="H160" s="121"/>
    </row>
    <row r="161" spans="1:8" x14ac:dyDescent="0.25">
      <c r="A161" s="121"/>
      <c r="B161" s="121"/>
      <c r="C161" s="121"/>
      <c r="D161" s="121"/>
      <c r="E161" s="121"/>
      <c r="F161" s="121"/>
      <c r="G161" s="121"/>
      <c r="H161" s="121"/>
    </row>
    <row r="162" spans="1:8" x14ac:dyDescent="0.25">
      <c r="A162" s="121"/>
      <c r="B162" s="121"/>
      <c r="C162" s="121"/>
      <c r="D162" s="121"/>
      <c r="E162" s="121"/>
      <c r="F162" s="121"/>
      <c r="G162" s="121"/>
      <c r="H162" s="121"/>
    </row>
    <row r="163" spans="1:8" x14ac:dyDescent="0.25">
      <c r="A163" s="121"/>
      <c r="B163" s="121"/>
      <c r="C163" s="121"/>
      <c r="D163" s="121"/>
      <c r="E163" s="121"/>
      <c r="F163" s="121"/>
      <c r="G163" s="121"/>
      <c r="H163" s="121"/>
    </row>
    <row r="164" spans="1:8" x14ac:dyDescent="0.25">
      <c r="A164" s="121"/>
      <c r="B164" s="121"/>
      <c r="C164" s="121"/>
      <c r="D164" s="121"/>
      <c r="E164" s="121"/>
      <c r="F164" s="121"/>
      <c r="G164" s="121"/>
      <c r="H164" s="121"/>
    </row>
    <row r="165" spans="1:8" x14ac:dyDescent="0.25">
      <c r="A165" s="121"/>
      <c r="B165" s="121"/>
      <c r="C165" s="121"/>
      <c r="D165" s="121"/>
      <c r="E165" s="121"/>
      <c r="F165" s="121"/>
      <c r="G165" s="121"/>
      <c r="H165" s="121"/>
    </row>
    <row r="166" spans="1:8" x14ac:dyDescent="0.25">
      <c r="A166" s="121"/>
      <c r="B166" s="121"/>
      <c r="C166" s="121"/>
      <c r="D166" s="121"/>
      <c r="E166" s="121"/>
      <c r="F166" s="121"/>
      <c r="G166" s="121"/>
      <c r="H166" s="121"/>
    </row>
    <row r="167" spans="1:8" x14ac:dyDescent="0.25">
      <c r="A167" s="121"/>
      <c r="B167" s="121"/>
      <c r="C167" s="121"/>
      <c r="D167" s="121"/>
      <c r="E167" s="121"/>
      <c r="F167" s="121"/>
      <c r="G167" s="121"/>
      <c r="H167" s="121"/>
    </row>
    <row r="168" spans="1:8" x14ac:dyDescent="0.25">
      <c r="A168" s="121"/>
      <c r="B168" s="121"/>
      <c r="C168" s="121"/>
      <c r="D168" s="121"/>
      <c r="E168" s="121"/>
      <c r="F168" s="121"/>
      <c r="G168" s="121"/>
      <c r="H168" s="121"/>
    </row>
    <row r="169" spans="1:8" x14ac:dyDescent="0.25">
      <c r="A169" s="121"/>
      <c r="B169" s="121"/>
      <c r="C169" s="121"/>
      <c r="D169" s="121"/>
      <c r="E169" s="121"/>
      <c r="F169" s="121"/>
      <c r="G169" s="121"/>
      <c r="H169" s="121"/>
    </row>
    <row r="170" spans="1:8" x14ac:dyDescent="0.25">
      <c r="A170" s="121"/>
      <c r="B170" s="121"/>
      <c r="C170" s="121"/>
      <c r="D170" s="121"/>
      <c r="E170" s="121"/>
      <c r="F170" s="121"/>
      <c r="G170" s="121"/>
      <c r="H170" s="121"/>
    </row>
    <row r="171" spans="1:8" x14ac:dyDescent="0.25">
      <c r="A171" s="121"/>
      <c r="B171" s="121"/>
      <c r="C171" s="121"/>
      <c r="D171" s="121"/>
      <c r="E171" s="121"/>
      <c r="F171" s="121"/>
      <c r="G171" s="121"/>
      <c r="H171" s="121"/>
    </row>
    <row r="172" spans="1:8" x14ac:dyDescent="0.25">
      <c r="A172" s="121"/>
      <c r="B172" s="121"/>
      <c r="C172" s="121"/>
      <c r="D172" s="121"/>
      <c r="E172" s="121"/>
      <c r="F172" s="121"/>
      <c r="G172" s="121"/>
      <c r="H172" s="121"/>
    </row>
    <row r="173" spans="1:8" x14ac:dyDescent="0.25">
      <c r="A173" s="121"/>
      <c r="B173" s="121"/>
      <c r="C173" s="121"/>
      <c r="D173" s="121"/>
      <c r="E173" s="121"/>
      <c r="F173" s="121"/>
      <c r="G173" s="121"/>
      <c r="H173" s="121"/>
    </row>
    <row r="174" spans="1:8" x14ac:dyDescent="0.25">
      <c r="A174" s="121"/>
      <c r="B174" s="121"/>
      <c r="C174" s="121"/>
      <c r="D174" s="121"/>
      <c r="E174" s="121"/>
      <c r="F174" s="121"/>
      <c r="G174" s="121"/>
      <c r="H174" s="121"/>
    </row>
    <row r="175" spans="1:8" x14ac:dyDescent="0.25">
      <c r="A175" s="121"/>
      <c r="B175" s="121"/>
      <c r="C175" s="121"/>
      <c r="D175" s="121"/>
      <c r="E175" s="121"/>
      <c r="F175" s="121"/>
      <c r="G175" s="121"/>
      <c r="H175" s="121"/>
    </row>
    <row r="176" spans="1:8" x14ac:dyDescent="0.25">
      <c r="A176" s="121"/>
      <c r="B176" s="121"/>
      <c r="C176" s="121"/>
      <c r="D176" s="121"/>
      <c r="E176" s="121"/>
      <c r="F176" s="121"/>
      <c r="G176" s="121"/>
      <c r="H176" s="121"/>
    </row>
    <row r="177" spans="1:8" x14ac:dyDescent="0.25">
      <c r="A177" s="121"/>
      <c r="B177" s="121"/>
      <c r="C177" s="121"/>
      <c r="D177" s="121"/>
      <c r="E177" s="121"/>
      <c r="F177" s="121"/>
      <c r="G177" s="121"/>
      <c r="H177" s="121"/>
    </row>
    <row r="178" spans="1:8" x14ac:dyDescent="0.25">
      <c r="A178" s="121"/>
      <c r="B178" s="121"/>
      <c r="C178" s="121"/>
      <c r="D178" s="121"/>
      <c r="E178" s="121"/>
      <c r="F178" s="121"/>
      <c r="G178" s="121"/>
      <c r="H178" s="121"/>
    </row>
    <row r="179" spans="1:8" x14ac:dyDescent="0.25">
      <c r="A179" s="121"/>
      <c r="B179" s="121"/>
      <c r="C179" s="121"/>
      <c r="D179" s="121"/>
      <c r="E179" s="121"/>
      <c r="F179" s="121"/>
      <c r="G179" s="121"/>
      <c r="H179" s="121"/>
    </row>
    <row r="180" spans="1:8" x14ac:dyDescent="0.25">
      <c r="A180" s="121"/>
      <c r="B180" s="121"/>
      <c r="C180" s="121"/>
      <c r="D180" s="121"/>
      <c r="E180" s="121"/>
      <c r="F180" s="121"/>
      <c r="G180" s="121"/>
      <c r="H180" s="121"/>
    </row>
    <row r="181" spans="1:8" x14ac:dyDescent="0.25">
      <c r="A181" s="121"/>
      <c r="B181" s="121"/>
      <c r="C181" s="121"/>
      <c r="D181" s="121"/>
      <c r="E181" s="121"/>
      <c r="F181" s="121"/>
      <c r="G181" s="121"/>
      <c r="H181" s="121"/>
    </row>
    <row r="182" spans="1:8" x14ac:dyDescent="0.25">
      <c r="A182" s="121"/>
      <c r="B182" s="121"/>
      <c r="C182" s="121"/>
      <c r="D182" s="121"/>
      <c r="E182" s="121"/>
      <c r="F182" s="121"/>
      <c r="G182" s="121"/>
      <c r="H182" s="121"/>
    </row>
    <row r="183" spans="1:8" x14ac:dyDescent="0.25">
      <c r="A183" s="121"/>
      <c r="B183" s="121"/>
      <c r="C183" s="121"/>
      <c r="D183" s="121"/>
      <c r="E183" s="121"/>
      <c r="F183" s="121"/>
      <c r="G183" s="121"/>
      <c r="H183" s="121"/>
    </row>
    <row r="184" spans="1:8" x14ac:dyDescent="0.25">
      <c r="A184" s="121"/>
      <c r="B184" s="121"/>
      <c r="C184" s="121"/>
      <c r="D184" s="121"/>
      <c r="E184" s="121"/>
      <c r="F184" s="121"/>
      <c r="G184" s="121"/>
      <c r="H184" s="121"/>
    </row>
    <row r="185" spans="1:8" x14ac:dyDescent="0.25">
      <c r="A185" s="121"/>
      <c r="B185" s="121"/>
      <c r="C185" s="121"/>
      <c r="D185" s="121"/>
      <c r="E185" s="121"/>
      <c r="F185" s="121"/>
      <c r="G185" s="121"/>
      <c r="H185" s="121"/>
    </row>
    <row r="186" spans="1:8" x14ac:dyDescent="0.25">
      <c r="A186" s="121"/>
      <c r="B186" s="121"/>
      <c r="C186" s="121"/>
      <c r="D186" s="121"/>
      <c r="E186" s="121"/>
      <c r="F186" s="121"/>
      <c r="G186" s="121"/>
      <c r="H186" s="121"/>
    </row>
    <row r="187" spans="1:8" x14ac:dyDescent="0.25">
      <c r="A187" s="121"/>
      <c r="B187" s="121"/>
      <c r="C187" s="121"/>
      <c r="D187" s="121"/>
      <c r="E187" s="121"/>
      <c r="F187" s="121"/>
      <c r="G187" s="121"/>
      <c r="H187" s="121"/>
    </row>
    <row r="188" spans="1:8" x14ac:dyDescent="0.25">
      <c r="A188" s="121"/>
      <c r="B188" s="121"/>
      <c r="C188" s="121"/>
      <c r="D188" s="121"/>
      <c r="E188" s="121"/>
      <c r="F188" s="121"/>
      <c r="G188" s="121"/>
      <c r="H188" s="121"/>
    </row>
    <row r="189" spans="1:8" x14ac:dyDescent="0.25">
      <c r="A189" s="121"/>
      <c r="B189" s="121"/>
      <c r="C189" s="121"/>
      <c r="D189" s="121"/>
      <c r="E189" s="121"/>
      <c r="F189" s="121"/>
      <c r="G189" s="121"/>
      <c r="H189" s="121"/>
    </row>
    <row r="190" spans="1:8" x14ac:dyDescent="0.25">
      <c r="A190" s="121"/>
      <c r="B190" s="121"/>
      <c r="C190" s="121"/>
      <c r="D190" s="121"/>
      <c r="E190" s="121"/>
      <c r="F190" s="121"/>
      <c r="G190" s="121"/>
      <c r="H190" s="121"/>
    </row>
    <row r="191" spans="1:8" x14ac:dyDescent="0.25">
      <c r="A191" s="121"/>
      <c r="B191" s="121"/>
      <c r="C191" s="121"/>
      <c r="D191" s="121"/>
      <c r="E191" s="121"/>
      <c r="F191" s="121"/>
      <c r="G191" s="121"/>
      <c r="H191" s="121"/>
    </row>
    <row r="192" spans="1:8" x14ac:dyDescent="0.25">
      <c r="A192" s="121"/>
      <c r="B192" s="121"/>
      <c r="C192" s="121"/>
      <c r="D192" s="121"/>
      <c r="E192" s="121"/>
      <c r="F192" s="121"/>
      <c r="G192" s="121"/>
      <c r="H192" s="121"/>
    </row>
    <row r="193" spans="1:8" x14ac:dyDescent="0.25">
      <c r="A193" s="121"/>
      <c r="B193" s="121"/>
      <c r="C193" s="121"/>
      <c r="D193" s="121"/>
      <c r="E193" s="121"/>
      <c r="F193" s="121"/>
      <c r="G193" s="121"/>
      <c r="H193" s="121"/>
    </row>
    <row r="194" spans="1:8" x14ac:dyDescent="0.25">
      <c r="A194" s="121"/>
      <c r="B194" s="121"/>
      <c r="C194" s="121"/>
      <c r="D194" s="121"/>
      <c r="E194" s="121"/>
      <c r="F194" s="121"/>
      <c r="G194" s="121"/>
      <c r="H194" s="121"/>
    </row>
    <row r="195" spans="1:8" x14ac:dyDescent="0.25">
      <c r="A195" s="121"/>
      <c r="B195" s="121"/>
      <c r="C195" s="121"/>
      <c r="D195" s="121"/>
      <c r="E195" s="121"/>
      <c r="F195" s="121"/>
      <c r="G195" s="121"/>
      <c r="H195" s="121"/>
    </row>
    <row r="196" spans="1:8" x14ac:dyDescent="0.25">
      <c r="A196" s="121"/>
      <c r="B196" s="121"/>
      <c r="C196" s="121"/>
      <c r="D196" s="121"/>
      <c r="E196" s="121"/>
      <c r="F196" s="121"/>
      <c r="G196" s="121"/>
      <c r="H196" s="121"/>
    </row>
    <row r="197" spans="1:8" x14ac:dyDescent="0.25">
      <c r="A197" s="121"/>
      <c r="B197" s="121"/>
      <c r="C197" s="121"/>
      <c r="D197" s="121"/>
      <c r="E197" s="121"/>
      <c r="F197" s="121"/>
      <c r="G197" s="121"/>
      <c r="H197" s="121"/>
    </row>
    <row r="198" spans="1:8" x14ac:dyDescent="0.25">
      <c r="A198" s="121"/>
      <c r="B198" s="121"/>
      <c r="C198" s="121"/>
      <c r="D198" s="121"/>
      <c r="E198" s="121"/>
      <c r="F198" s="121"/>
      <c r="G198" s="121"/>
      <c r="H198" s="121"/>
    </row>
    <row r="199" spans="1:8" x14ac:dyDescent="0.25">
      <c r="A199" s="121"/>
      <c r="B199" s="121"/>
      <c r="C199" s="121"/>
      <c r="D199" s="121"/>
      <c r="E199" s="121"/>
      <c r="F199" s="121"/>
      <c r="G199" s="121"/>
      <c r="H199" s="121"/>
    </row>
    <row r="200" spans="1:8" x14ac:dyDescent="0.25">
      <c r="A200" s="121"/>
      <c r="B200" s="121"/>
      <c r="C200" s="121"/>
      <c r="D200" s="121"/>
      <c r="E200" s="121"/>
      <c r="F200" s="121"/>
      <c r="G200" s="121"/>
      <c r="H200" s="121"/>
    </row>
    <row r="201" spans="1:8" x14ac:dyDescent="0.25">
      <c r="A201" s="121"/>
      <c r="B201" s="121"/>
      <c r="C201" s="121"/>
      <c r="D201" s="121"/>
      <c r="E201" s="121"/>
      <c r="F201" s="121"/>
      <c r="G201" s="121"/>
      <c r="H201" s="121"/>
    </row>
    <row r="202" spans="1:8" x14ac:dyDescent="0.25">
      <c r="A202" s="121"/>
      <c r="B202" s="121"/>
      <c r="C202" s="121"/>
      <c r="D202" s="121"/>
      <c r="E202" s="121"/>
      <c r="F202" s="121"/>
      <c r="G202" s="121"/>
      <c r="H202" s="121"/>
    </row>
    <row r="203" spans="1:8" x14ac:dyDescent="0.25">
      <c r="A203" s="121"/>
      <c r="B203" s="121"/>
      <c r="C203" s="121"/>
      <c r="D203" s="121"/>
      <c r="E203" s="121"/>
      <c r="F203" s="121"/>
      <c r="G203" s="121"/>
      <c r="H203" s="121"/>
    </row>
    <row r="204" spans="1:8" x14ac:dyDescent="0.25">
      <c r="A204" s="121"/>
      <c r="B204" s="121"/>
      <c r="C204" s="121"/>
      <c r="D204" s="121"/>
      <c r="E204" s="121"/>
      <c r="F204" s="121"/>
      <c r="G204" s="121"/>
      <c r="H204" s="121"/>
    </row>
    <row r="205" spans="1:8" x14ac:dyDescent="0.25">
      <c r="A205" s="121"/>
      <c r="B205" s="121"/>
      <c r="C205" s="121"/>
      <c r="D205" s="121"/>
      <c r="E205" s="121"/>
      <c r="F205" s="121"/>
      <c r="G205" s="121"/>
      <c r="H205" s="121"/>
    </row>
    <row r="206" spans="1:8" x14ac:dyDescent="0.25">
      <c r="A206" s="121"/>
      <c r="B206" s="121"/>
      <c r="C206" s="121"/>
      <c r="D206" s="121"/>
      <c r="E206" s="121"/>
      <c r="F206" s="121"/>
      <c r="G206" s="121"/>
      <c r="H206" s="121"/>
    </row>
    <row r="207" spans="1:8" x14ac:dyDescent="0.25">
      <c r="A207" s="121"/>
      <c r="B207" s="121"/>
      <c r="C207" s="121"/>
      <c r="D207" s="121"/>
      <c r="E207" s="121"/>
      <c r="F207" s="121"/>
      <c r="G207" s="121"/>
      <c r="H207" s="121"/>
    </row>
    <row r="208" spans="1:8" x14ac:dyDescent="0.25">
      <c r="A208" s="121"/>
      <c r="B208" s="121"/>
      <c r="C208" s="121"/>
      <c r="D208" s="121"/>
      <c r="E208" s="121"/>
      <c r="F208" s="121"/>
      <c r="G208" s="121"/>
      <c r="H208" s="121"/>
    </row>
    <row r="209" spans="1:8" x14ac:dyDescent="0.25">
      <c r="A209" s="121"/>
      <c r="B209" s="121"/>
      <c r="C209" s="121"/>
      <c r="D209" s="121"/>
      <c r="E209" s="121"/>
      <c r="F209" s="121"/>
      <c r="G209" s="121"/>
      <c r="H209" s="121"/>
    </row>
    <row r="210" spans="1:8" x14ac:dyDescent="0.25">
      <c r="A210" s="121"/>
      <c r="B210" s="121"/>
      <c r="C210" s="121"/>
      <c r="D210" s="121"/>
      <c r="E210" s="121"/>
      <c r="F210" s="121"/>
      <c r="G210" s="121"/>
      <c r="H210" s="121"/>
    </row>
    <row r="211" spans="1:8" x14ac:dyDescent="0.25">
      <c r="A211" s="121"/>
      <c r="B211" s="121"/>
      <c r="C211" s="121"/>
      <c r="D211" s="121"/>
      <c r="E211" s="121"/>
      <c r="F211" s="121"/>
      <c r="G211" s="121"/>
      <c r="H211" s="121"/>
    </row>
    <row r="212" spans="1:8" x14ac:dyDescent="0.25">
      <c r="A212" s="121"/>
      <c r="B212" s="121"/>
      <c r="C212" s="121"/>
      <c r="D212" s="121"/>
      <c r="E212" s="121"/>
      <c r="F212" s="121"/>
      <c r="G212" s="121"/>
      <c r="H212" s="121"/>
    </row>
    <row r="213" spans="1:8" x14ac:dyDescent="0.25">
      <c r="A213" s="121"/>
      <c r="B213" s="121"/>
      <c r="C213" s="121"/>
      <c r="D213" s="121"/>
      <c r="E213" s="121"/>
      <c r="F213" s="121"/>
      <c r="G213" s="121"/>
      <c r="H213" s="121"/>
    </row>
    <row r="214" spans="1:8" x14ac:dyDescent="0.25">
      <c r="A214" s="121"/>
      <c r="B214" s="121"/>
      <c r="C214" s="121"/>
      <c r="D214" s="121"/>
      <c r="E214" s="121"/>
      <c r="F214" s="121"/>
      <c r="G214" s="121"/>
      <c r="H214" s="121"/>
    </row>
    <row r="215" spans="1:8" x14ac:dyDescent="0.25">
      <c r="A215" s="121"/>
      <c r="B215" s="121"/>
      <c r="C215" s="121"/>
      <c r="D215" s="121"/>
      <c r="E215" s="121"/>
      <c r="F215" s="121"/>
      <c r="G215" s="121"/>
      <c r="H215" s="121"/>
    </row>
    <row r="216" spans="1:8" x14ac:dyDescent="0.25">
      <c r="A216" s="121"/>
      <c r="B216" s="121"/>
      <c r="C216" s="121"/>
      <c r="D216" s="121"/>
      <c r="E216" s="121"/>
      <c r="F216" s="121"/>
      <c r="G216" s="121"/>
      <c r="H216" s="121"/>
    </row>
    <row r="217" spans="1:8" x14ac:dyDescent="0.25">
      <c r="A217" s="121"/>
      <c r="B217" s="121"/>
      <c r="C217" s="121"/>
      <c r="D217" s="121"/>
      <c r="E217" s="121"/>
      <c r="F217" s="121"/>
      <c r="G217" s="121"/>
      <c r="H217" s="121"/>
    </row>
    <row r="218" spans="1:8" x14ac:dyDescent="0.25">
      <c r="A218" s="121"/>
      <c r="B218" s="121"/>
      <c r="C218" s="121"/>
      <c r="D218" s="121"/>
      <c r="E218" s="121"/>
      <c r="F218" s="121"/>
      <c r="G218" s="121"/>
      <c r="H218" s="121"/>
    </row>
    <row r="219" spans="1:8" x14ac:dyDescent="0.25">
      <c r="A219" s="121"/>
      <c r="B219" s="121"/>
      <c r="C219" s="121"/>
      <c r="D219" s="121"/>
      <c r="E219" s="121"/>
      <c r="F219" s="121"/>
      <c r="G219" s="121"/>
      <c r="H219" s="121"/>
    </row>
    <row r="220" spans="1:8" x14ac:dyDescent="0.25">
      <c r="A220" s="121"/>
      <c r="B220" s="121"/>
      <c r="C220" s="121"/>
      <c r="D220" s="121"/>
      <c r="E220" s="121"/>
      <c r="F220" s="121"/>
      <c r="G220" s="121"/>
      <c r="H220" s="121"/>
    </row>
    <row r="221" spans="1:8" x14ac:dyDescent="0.25">
      <c r="A221" s="121"/>
      <c r="B221" s="121"/>
      <c r="C221" s="121"/>
      <c r="D221" s="121"/>
      <c r="E221" s="121"/>
      <c r="F221" s="121"/>
      <c r="G221" s="121"/>
      <c r="H221" s="121"/>
    </row>
    <row r="222" spans="1:8" x14ac:dyDescent="0.25">
      <c r="A222" s="121"/>
      <c r="B222" s="121"/>
      <c r="C222" s="121"/>
      <c r="D222" s="121"/>
      <c r="E222" s="121"/>
      <c r="F222" s="121"/>
      <c r="G222" s="121"/>
      <c r="H222" s="121"/>
    </row>
    <row r="223" spans="1:8" x14ac:dyDescent="0.25">
      <c r="A223" s="121"/>
      <c r="B223" s="121"/>
      <c r="C223" s="121"/>
      <c r="D223" s="121"/>
      <c r="E223" s="121"/>
      <c r="F223" s="121"/>
      <c r="G223" s="121"/>
      <c r="H223" s="121"/>
    </row>
    <row r="224" spans="1:8" x14ac:dyDescent="0.25">
      <c r="A224" s="121"/>
      <c r="B224" s="121"/>
      <c r="C224" s="121"/>
      <c r="D224" s="121"/>
      <c r="E224" s="121"/>
      <c r="F224" s="121"/>
      <c r="G224" s="121"/>
      <c r="H224" s="121"/>
    </row>
    <row r="225" spans="1:8" x14ac:dyDescent="0.25">
      <c r="A225" s="121"/>
      <c r="B225" s="121"/>
      <c r="C225" s="121"/>
      <c r="D225" s="121"/>
      <c r="E225" s="121"/>
      <c r="F225" s="121"/>
      <c r="G225" s="121"/>
      <c r="H225" s="121"/>
    </row>
    <row r="226" spans="1:8" x14ac:dyDescent="0.25">
      <c r="A226" s="121"/>
      <c r="B226" s="121"/>
      <c r="C226" s="121"/>
      <c r="D226" s="121"/>
      <c r="E226" s="121"/>
      <c r="F226" s="121"/>
      <c r="G226" s="121"/>
      <c r="H226" s="121"/>
    </row>
    <row r="227" spans="1:8" x14ac:dyDescent="0.25">
      <c r="A227" s="121"/>
      <c r="B227" s="121"/>
      <c r="C227" s="121"/>
      <c r="D227" s="121"/>
      <c r="E227" s="121"/>
      <c r="F227" s="121"/>
      <c r="G227" s="121"/>
      <c r="H227" s="121"/>
    </row>
    <row r="228" spans="1:8" x14ac:dyDescent="0.25">
      <c r="A228" s="121"/>
      <c r="B228" s="121"/>
      <c r="C228" s="121"/>
      <c r="D228" s="121"/>
      <c r="E228" s="121"/>
      <c r="F228" s="121"/>
      <c r="G228" s="121"/>
      <c r="H228" s="121"/>
    </row>
    <row r="229" spans="1:8" x14ac:dyDescent="0.25">
      <c r="A229" s="121"/>
      <c r="B229" s="121"/>
      <c r="C229" s="121"/>
      <c r="D229" s="121"/>
      <c r="E229" s="121"/>
      <c r="F229" s="121"/>
      <c r="G229" s="121"/>
      <c r="H229" s="121"/>
    </row>
    <row r="230" spans="1:8" x14ac:dyDescent="0.25">
      <c r="A230" s="121"/>
      <c r="B230" s="121"/>
      <c r="C230" s="121"/>
      <c r="D230" s="121"/>
      <c r="E230" s="121"/>
      <c r="F230" s="121"/>
      <c r="G230" s="121"/>
      <c r="H230" s="121"/>
    </row>
    <row r="231" spans="1:8" x14ac:dyDescent="0.25">
      <c r="A231" s="121"/>
      <c r="B231" s="121"/>
      <c r="C231" s="121"/>
      <c r="D231" s="121"/>
      <c r="E231" s="121"/>
      <c r="F231" s="121"/>
      <c r="G231" s="121"/>
      <c r="H231" s="121"/>
    </row>
    <row r="232" spans="1:8" x14ac:dyDescent="0.25">
      <c r="A232" s="121"/>
      <c r="B232" s="121"/>
      <c r="C232" s="121"/>
      <c r="D232" s="121"/>
      <c r="E232" s="121"/>
      <c r="F232" s="121"/>
      <c r="G232" s="121"/>
      <c r="H232" s="121"/>
    </row>
    <row r="233" spans="1:8" x14ac:dyDescent="0.25">
      <c r="A233" s="121"/>
      <c r="B233" s="121"/>
      <c r="C233" s="121"/>
      <c r="D233" s="121"/>
      <c r="E233" s="121"/>
      <c r="F233" s="121"/>
      <c r="G233" s="121"/>
      <c r="H233" s="121"/>
    </row>
    <row r="234" spans="1:8" x14ac:dyDescent="0.25">
      <c r="A234" s="121"/>
      <c r="B234" s="121"/>
      <c r="C234" s="121"/>
      <c r="D234" s="121"/>
      <c r="E234" s="121"/>
      <c r="F234" s="121"/>
      <c r="G234" s="121"/>
      <c r="H234" s="121"/>
    </row>
    <row r="235" spans="1:8" x14ac:dyDescent="0.25">
      <c r="A235" s="121"/>
      <c r="B235" s="121"/>
      <c r="C235" s="121"/>
      <c r="D235" s="121"/>
      <c r="E235" s="121"/>
      <c r="F235" s="121"/>
      <c r="G235" s="121"/>
      <c r="H235" s="121"/>
    </row>
    <row r="236" spans="1:8" x14ac:dyDescent="0.25">
      <c r="A236" s="121"/>
      <c r="B236" s="121"/>
      <c r="C236" s="121"/>
      <c r="D236" s="121"/>
      <c r="E236" s="121"/>
      <c r="F236" s="121"/>
      <c r="G236" s="121"/>
      <c r="H236" s="121"/>
    </row>
    <row r="237" spans="1:8" x14ac:dyDescent="0.25">
      <c r="A237" s="121"/>
      <c r="B237" s="121"/>
      <c r="C237" s="121"/>
      <c r="D237" s="121"/>
      <c r="E237" s="121"/>
      <c r="F237" s="121"/>
      <c r="G237" s="121"/>
      <c r="H237" s="121"/>
    </row>
    <row r="238" spans="1:8" x14ac:dyDescent="0.25">
      <c r="A238" s="121"/>
      <c r="B238" s="121"/>
      <c r="C238" s="121"/>
      <c r="D238" s="121"/>
      <c r="E238" s="121"/>
      <c r="F238" s="121"/>
      <c r="G238" s="121"/>
      <c r="H238" s="121"/>
    </row>
    <row r="239" spans="1:8" x14ac:dyDescent="0.25">
      <c r="A239" s="121"/>
      <c r="B239" s="121"/>
      <c r="C239" s="121"/>
      <c r="D239" s="121"/>
      <c r="E239" s="121"/>
      <c r="F239" s="121"/>
      <c r="G239" s="121"/>
      <c r="H239" s="121"/>
    </row>
    <row r="240" spans="1:8" x14ac:dyDescent="0.25">
      <c r="A240" s="121"/>
      <c r="B240" s="121"/>
      <c r="C240" s="121"/>
      <c r="D240" s="121"/>
      <c r="E240" s="121"/>
      <c r="F240" s="121"/>
      <c r="G240" s="121"/>
      <c r="H240" s="121"/>
    </row>
    <row r="241" spans="1:8" x14ac:dyDescent="0.25">
      <c r="A241" s="121"/>
      <c r="B241" s="121"/>
      <c r="C241" s="121"/>
      <c r="D241" s="121"/>
      <c r="E241" s="121"/>
      <c r="F241" s="121"/>
      <c r="G241" s="121"/>
      <c r="H241" s="121"/>
    </row>
    <row r="242" spans="1:8" x14ac:dyDescent="0.25">
      <c r="A242" s="121"/>
      <c r="B242" s="121"/>
      <c r="C242" s="121"/>
      <c r="D242" s="121"/>
      <c r="E242" s="121"/>
      <c r="F242" s="121"/>
      <c r="G242" s="121"/>
      <c r="H242" s="121"/>
    </row>
    <row r="243" spans="1:8" x14ac:dyDescent="0.25">
      <c r="A243" s="121"/>
      <c r="B243" s="121"/>
      <c r="C243" s="121"/>
      <c r="D243" s="121"/>
      <c r="E243" s="121"/>
      <c r="F243" s="121"/>
      <c r="G243" s="121"/>
      <c r="H243" s="121"/>
    </row>
    <row r="244" spans="1:8" x14ac:dyDescent="0.25">
      <c r="A244" s="121"/>
      <c r="B244" s="121"/>
      <c r="C244" s="121"/>
      <c r="D244" s="121"/>
      <c r="E244" s="121"/>
      <c r="F244" s="121"/>
      <c r="G244" s="121"/>
      <c r="H244" s="121"/>
    </row>
    <row r="245" spans="1:8" x14ac:dyDescent="0.25">
      <c r="A245" s="121"/>
      <c r="B245" s="121"/>
      <c r="C245" s="121"/>
      <c r="D245" s="121"/>
      <c r="E245" s="121"/>
      <c r="F245" s="121"/>
      <c r="G245" s="121"/>
      <c r="H245" s="121"/>
    </row>
    <row r="246" spans="1:8" x14ac:dyDescent="0.25">
      <c r="A246" s="121"/>
      <c r="B246" s="121"/>
      <c r="C246" s="121"/>
      <c r="D246" s="121"/>
      <c r="E246" s="121"/>
      <c r="F246" s="121"/>
      <c r="G246" s="121"/>
      <c r="H246" s="121"/>
    </row>
    <row r="247" spans="1:8" x14ac:dyDescent="0.25">
      <c r="A247" s="121"/>
      <c r="B247" s="121"/>
      <c r="C247" s="121"/>
      <c r="D247" s="121"/>
      <c r="E247" s="121"/>
      <c r="F247" s="121"/>
      <c r="G247" s="121"/>
      <c r="H247" s="121"/>
    </row>
    <row r="248" spans="1:8" x14ac:dyDescent="0.25">
      <c r="A248" s="121"/>
      <c r="B248" s="121"/>
      <c r="C248" s="121"/>
      <c r="D248" s="121"/>
      <c r="E248" s="121"/>
      <c r="F248" s="121"/>
      <c r="G248" s="121"/>
      <c r="H248" s="121"/>
    </row>
    <row r="249" spans="1:8" x14ac:dyDescent="0.25">
      <c r="A249" s="121"/>
      <c r="B249" s="121"/>
      <c r="C249" s="121"/>
      <c r="D249" s="121"/>
      <c r="E249" s="121"/>
      <c r="F249" s="121"/>
      <c r="G249" s="121"/>
      <c r="H249" s="121"/>
    </row>
    <row r="250" spans="1:8" x14ac:dyDescent="0.25">
      <c r="A250" s="121"/>
      <c r="B250" s="121"/>
      <c r="C250" s="121"/>
      <c r="D250" s="121"/>
      <c r="E250" s="121"/>
      <c r="F250" s="121"/>
      <c r="G250" s="121"/>
      <c r="H250" s="121"/>
    </row>
    <row r="251" spans="1:8" x14ac:dyDescent="0.25">
      <c r="A251" s="121"/>
      <c r="B251" s="121"/>
      <c r="C251" s="121"/>
      <c r="D251" s="121"/>
      <c r="E251" s="121"/>
      <c r="F251" s="121"/>
      <c r="G251" s="121"/>
      <c r="H251" s="121"/>
    </row>
    <row r="252" spans="1:8" x14ac:dyDescent="0.25">
      <c r="A252" s="121"/>
      <c r="B252" s="121"/>
      <c r="C252" s="121"/>
      <c r="D252" s="121"/>
      <c r="E252" s="121"/>
      <c r="F252" s="121"/>
      <c r="G252" s="121"/>
      <c r="H252" s="121"/>
    </row>
    <row r="253" spans="1:8" x14ac:dyDescent="0.25">
      <c r="A253" s="121"/>
      <c r="B253" s="121"/>
      <c r="C253" s="121"/>
      <c r="D253" s="121"/>
      <c r="E253" s="121"/>
      <c r="F253" s="121"/>
      <c r="G253" s="121"/>
      <c r="H253" s="121"/>
    </row>
    <row r="254" spans="1:8" x14ac:dyDescent="0.25">
      <c r="A254" s="121"/>
      <c r="B254" s="121"/>
      <c r="C254" s="121"/>
      <c r="D254" s="121"/>
      <c r="E254" s="121"/>
      <c r="F254" s="121"/>
      <c r="G254" s="121"/>
      <c r="H254" s="121"/>
    </row>
    <row r="255" spans="1:8" x14ac:dyDescent="0.25">
      <c r="A255" s="121"/>
      <c r="B255" s="121"/>
      <c r="C255" s="121"/>
      <c r="D255" s="121"/>
      <c r="E255" s="121"/>
      <c r="F255" s="121"/>
      <c r="G255" s="121"/>
      <c r="H255" s="121"/>
    </row>
    <row r="256" spans="1:8" x14ac:dyDescent="0.25">
      <c r="A256" s="121"/>
      <c r="B256" s="121"/>
      <c r="C256" s="121"/>
      <c r="D256" s="121"/>
      <c r="E256" s="121"/>
      <c r="F256" s="121"/>
      <c r="G256" s="121"/>
      <c r="H256" s="121"/>
    </row>
    <row r="257" spans="1:8" x14ac:dyDescent="0.25">
      <c r="A257" s="121"/>
      <c r="B257" s="121"/>
      <c r="C257" s="121"/>
      <c r="D257" s="121"/>
      <c r="E257" s="121"/>
      <c r="F257" s="121"/>
      <c r="G257" s="121"/>
      <c r="H257" s="121"/>
    </row>
    <row r="258" spans="1:8" x14ac:dyDescent="0.25">
      <c r="A258" s="121"/>
      <c r="B258" s="121"/>
      <c r="C258" s="121"/>
      <c r="D258" s="121"/>
      <c r="E258" s="121"/>
      <c r="F258" s="121"/>
      <c r="G258" s="121"/>
      <c r="H258" s="121"/>
    </row>
    <row r="259" spans="1:8" x14ac:dyDescent="0.25">
      <c r="A259" s="121"/>
      <c r="B259" s="121"/>
      <c r="C259" s="121"/>
      <c r="D259" s="121"/>
      <c r="E259" s="121"/>
      <c r="F259" s="121"/>
      <c r="G259" s="121"/>
      <c r="H259" s="121"/>
    </row>
    <row r="260" spans="1:8" x14ac:dyDescent="0.25">
      <c r="A260" s="121"/>
      <c r="B260" s="121"/>
      <c r="C260" s="121"/>
      <c r="D260" s="121"/>
      <c r="E260" s="121"/>
      <c r="F260" s="121"/>
      <c r="G260" s="121"/>
      <c r="H260" s="121"/>
    </row>
    <row r="261" spans="1:8" x14ac:dyDescent="0.25">
      <c r="A261" s="121"/>
      <c r="B261" s="121"/>
      <c r="C261" s="121"/>
      <c r="D261" s="121"/>
      <c r="E261" s="121"/>
      <c r="F261" s="121"/>
      <c r="G261" s="121"/>
      <c r="H261" s="121"/>
    </row>
    <row r="262" spans="1:8" x14ac:dyDescent="0.25">
      <c r="A262" s="121"/>
      <c r="B262" s="121"/>
      <c r="C262" s="121"/>
      <c r="D262" s="121"/>
      <c r="E262" s="121"/>
      <c r="F262" s="121"/>
      <c r="G262" s="121"/>
      <c r="H262" s="121"/>
    </row>
    <row r="263" spans="1:8" x14ac:dyDescent="0.25">
      <c r="A263" s="121"/>
      <c r="B263" s="121"/>
      <c r="C263" s="121"/>
      <c r="D263" s="121"/>
      <c r="E263" s="121"/>
      <c r="F263" s="121"/>
      <c r="G263" s="121"/>
      <c r="H263" s="121"/>
    </row>
    <row r="264" spans="1:8" x14ac:dyDescent="0.25">
      <c r="A264" s="121"/>
      <c r="B264" s="121"/>
      <c r="C264" s="121"/>
      <c r="D264" s="121"/>
      <c r="E264" s="121"/>
      <c r="F264" s="121"/>
      <c r="G264" s="121"/>
      <c r="H264" s="121"/>
    </row>
    <row r="265" spans="1:8" x14ac:dyDescent="0.25">
      <c r="A265" s="121"/>
      <c r="B265" s="121"/>
      <c r="C265" s="121"/>
      <c r="D265" s="121"/>
      <c r="E265" s="121"/>
      <c r="F265" s="121"/>
      <c r="G265" s="121"/>
      <c r="H265" s="121"/>
    </row>
    <row r="266" spans="1:8" x14ac:dyDescent="0.25">
      <c r="A266" s="121"/>
      <c r="B266" s="121"/>
      <c r="C266" s="121"/>
      <c r="D266" s="121"/>
      <c r="E266" s="121"/>
      <c r="F266" s="121"/>
      <c r="G266" s="121"/>
      <c r="H266" s="121"/>
    </row>
    <row r="267" spans="1:8" x14ac:dyDescent="0.25">
      <c r="A267" s="121"/>
      <c r="B267" s="121"/>
      <c r="C267" s="121"/>
      <c r="D267" s="121"/>
      <c r="E267" s="121"/>
      <c r="F267" s="121"/>
      <c r="G267" s="121"/>
      <c r="H267" s="121"/>
    </row>
    <row r="268" spans="1:8" x14ac:dyDescent="0.25">
      <c r="A268" s="121"/>
      <c r="B268" s="121"/>
      <c r="C268" s="121"/>
      <c r="D268" s="121"/>
      <c r="E268" s="121"/>
      <c r="F268" s="121"/>
      <c r="G268" s="121"/>
      <c r="H268" s="121"/>
    </row>
    <row r="269" spans="1:8" x14ac:dyDescent="0.25">
      <c r="A269" s="121"/>
      <c r="B269" s="121"/>
      <c r="C269" s="121"/>
      <c r="D269" s="121"/>
      <c r="E269" s="121"/>
      <c r="F269" s="121"/>
      <c r="G269" s="121"/>
      <c r="H269" s="121"/>
    </row>
    <row r="270" spans="1:8" x14ac:dyDescent="0.25">
      <c r="A270" s="121"/>
      <c r="B270" s="121"/>
      <c r="C270" s="121"/>
      <c r="D270" s="121"/>
      <c r="E270" s="121"/>
      <c r="F270" s="121"/>
      <c r="G270" s="121"/>
      <c r="H270" s="121"/>
    </row>
    <row r="271" spans="1:8" x14ac:dyDescent="0.25">
      <c r="A271" s="121"/>
      <c r="B271" s="121"/>
      <c r="C271" s="121"/>
      <c r="D271" s="121"/>
      <c r="E271" s="121"/>
      <c r="F271" s="121"/>
      <c r="G271" s="121"/>
      <c r="H271" s="121"/>
    </row>
    <row r="272" spans="1:8" x14ac:dyDescent="0.25">
      <c r="A272" s="121"/>
      <c r="B272" s="121"/>
      <c r="C272" s="121"/>
      <c r="D272" s="121"/>
      <c r="E272" s="121"/>
      <c r="F272" s="121"/>
      <c r="G272" s="121"/>
      <c r="H272" s="121"/>
    </row>
    <row r="273" spans="1:8" x14ac:dyDescent="0.25">
      <c r="A273" s="121"/>
      <c r="B273" s="121"/>
      <c r="C273" s="121"/>
      <c r="D273" s="121"/>
      <c r="E273" s="121"/>
      <c r="F273" s="121"/>
      <c r="G273" s="121"/>
      <c r="H273" s="121"/>
    </row>
    <row r="274" spans="1:8" x14ac:dyDescent="0.25">
      <c r="A274" s="121"/>
      <c r="B274" s="121"/>
      <c r="C274" s="121"/>
      <c r="D274" s="121"/>
      <c r="E274" s="121"/>
      <c r="F274" s="121"/>
      <c r="G274" s="121"/>
      <c r="H274" s="121"/>
    </row>
    <row r="275" spans="1:8" x14ac:dyDescent="0.25">
      <c r="A275" s="121"/>
      <c r="B275" s="121"/>
      <c r="C275" s="121"/>
      <c r="D275" s="121"/>
      <c r="E275" s="121"/>
      <c r="F275" s="121"/>
      <c r="G275" s="121"/>
      <c r="H275" s="121"/>
    </row>
    <row r="276" spans="1:8" x14ac:dyDescent="0.25">
      <c r="A276" s="121"/>
      <c r="B276" s="121"/>
      <c r="C276" s="121"/>
      <c r="D276" s="121"/>
      <c r="E276" s="121"/>
      <c r="F276" s="121"/>
      <c r="G276" s="121"/>
      <c r="H276" s="121"/>
    </row>
    <row r="277" spans="1:8" x14ac:dyDescent="0.25">
      <c r="A277" s="121"/>
      <c r="B277" s="121"/>
      <c r="C277" s="121"/>
      <c r="D277" s="121"/>
      <c r="E277" s="121"/>
      <c r="F277" s="121"/>
      <c r="G277" s="121"/>
      <c r="H277" s="121"/>
    </row>
    <row r="278" spans="1:8" x14ac:dyDescent="0.25">
      <c r="A278" s="121"/>
      <c r="B278" s="121"/>
      <c r="C278" s="121"/>
      <c r="D278" s="121"/>
      <c r="E278" s="121"/>
      <c r="F278" s="121"/>
      <c r="G278" s="121"/>
      <c r="H278" s="121"/>
    </row>
    <row r="279" spans="1:8" x14ac:dyDescent="0.25">
      <c r="A279" s="121"/>
      <c r="B279" s="121"/>
      <c r="C279" s="121"/>
      <c r="D279" s="121"/>
      <c r="E279" s="121"/>
      <c r="F279" s="121"/>
      <c r="G279" s="121"/>
      <c r="H279" s="121"/>
    </row>
    <row r="280" spans="1:8" x14ac:dyDescent="0.25">
      <c r="A280" s="121"/>
      <c r="B280" s="121"/>
      <c r="C280" s="121"/>
      <c r="D280" s="121"/>
      <c r="E280" s="121"/>
      <c r="F280" s="121"/>
      <c r="G280" s="121"/>
      <c r="H280" s="121"/>
    </row>
    <row r="281" spans="1:8" x14ac:dyDescent="0.25">
      <c r="A281" s="121"/>
      <c r="B281" s="121"/>
      <c r="C281" s="121"/>
      <c r="D281" s="121"/>
      <c r="E281" s="121"/>
      <c r="F281" s="121"/>
      <c r="G281" s="121"/>
      <c r="H281" s="121"/>
    </row>
    <row r="282" spans="1:8" x14ac:dyDescent="0.25">
      <c r="A282" s="121"/>
      <c r="B282" s="121"/>
      <c r="C282" s="121"/>
      <c r="D282" s="121"/>
      <c r="E282" s="121"/>
      <c r="F282" s="121"/>
      <c r="G282" s="121"/>
      <c r="H282" s="121"/>
    </row>
    <row r="283" spans="1:8" x14ac:dyDescent="0.25">
      <c r="A283" s="121"/>
      <c r="B283" s="121"/>
      <c r="C283" s="121"/>
      <c r="D283" s="121"/>
      <c r="E283" s="121"/>
      <c r="F283" s="121"/>
      <c r="G283" s="121"/>
      <c r="H283" s="121"/>
    </row>
    <row r="284" spans="1:8" x14ac:dyDescent="0.25">
      <c r="A284" s="121"/>
      <c r="B284" s="121"/>
      <c r="C284" s="121"/>
      <c r="D284" s="121"/>
      <c r="E284" s="121"/>
      <c r="F284" s="121"/>
      <c r="G284" s="121"/>
      <c r="H284" s="121"/>
    </row>
    <row r="285" spans="1:8" x14ac:dyDescent="0.25">
      <c r="A285" s="121"/>
      <c r="B285" s="121"/>
      <c r="C285" s="121"/>
      <c r="D285" s="121"/>
      <c r="E285" s="121"/>
      <c r="F285" s="121"/>
      <c r="G285" s="121"/>
      <c r="H285" s="121"/>
    </row>
    <row r="286" spans="1:8" x14ac:dyDescent="0.25">
      <c r="A286" s="121"/>
      <c r="B286" s="121"/>
      <c r="C286" s="121"/>
      <c r="D286" s="121"/>
      <c r="E286" s="121"/>
      <c r="F286" s="121"/>
      <c r="G286" s="121"/>
      <c r="H286" s="121"/>
    </row>
    <row r="287" spans="1:8" x14ac:dyDescent="0.25">
      <c r="A287" s="121"/>
      <c r="B287" s="121"/>
      <c r="C287" s="121"/>
      <c r="D287" s="121"/>
      <c r="E287" s="121"/>
      <c r="F287" s="121"/>
      <c r="G287" s="121"/>
      <c r="H287" s="121"/>
    </row>
    <row r="288" spans="1:8" x14ac:dyDescent="0.25">
      <c r="A288" s="121"/>
      <c r="B288" s="121"/>
      <c r="C288" s="121"/>
      <c r="D288" s="121"/>
      <c r="E288" s="121"/>
      <c r="F288" s="121"/>
      <c r="G288" s="121"/>
      <c r="H288" s="121"/>
    </row>
    <row r="289" spans="1:8" x14ac:dyDescent="0.25">
      <c r="A289" s="121"/>
      <c r="B289" s="121"/>
      <c r="C289" s="121"/>
      <c r="D289" s="121"/>
      <c r="E289" s="121"/>
      <c r="F289" s="121"/>
      <c r="G289" s="121"/>
      <c r="H289" s="121"/>
    </row>
    <row r="290" spans="1:8" x14ac:dyDescent="0.25">
      <c r="A290" s="121"/>
      <c r="B290" s="121"/>
      <c r="C290" s="121"/>
      <c r="D290" s="121"/>
      <c r="E290" s="121"/>
      <c r="F290" s="121"/>
      <c r="G290" s="121"/>
      <c r="H290" s="121"/>
    </row>
    <row r="291" spans="1:8" x14ac:dyDescent="0.25">
      <c r="A291" s="121"/>
      <c r="B291" s="121"/>
      <c r="C291" s="121"/>
      <c r="D291" s="121"/>
      <c r="E291" s="121"/>
      <c r="F291" s="121"/>
      <c r="G291" s="121"/>
      <c r="H291" s="121"/>
    </row>
    <row r="292" spans="1:8" x14ac:dyDescent="0.25">
      <c r="A292" s="121"/>
      <c r="B292" s="121"/>
      <c r="C292" s="121"/>
      <c r="D292" s="121"/>
      <c r="E292" s="121"/>
      <c r="F292" s="121"/>
      <c r="G292" s="121"/>
      <c r="H292" s="121"/>
    </row>
    <row r="293" spans="1:8" x14ac:dyDescent="0.25">
      <c r="A293" s="121"/>
      <c r="B293" s="121"/>
      <c r="C293" s="121"/>
      <c r="D293" s="121"/>
      <c r="E293" s="121"/>
      <c r="F293" s="121"/>
      <c r="G293" s="121"/>
      <c r="H293" s="121"/>
    </row>
    <row r="294" spans="1:8" x14ac:dyDescent="0.25">
      <c r="A294" s="121"/>
      <c r="B294" s="121"/>
      <c r="C294" s="121"/>
      <c r="D294" s="121"/>
      <c r="E294" s="121"/>
      <c r="F294" s="121"/>
      <c r="G294" s="121"/>
      <c r="H294" s="121"/>
    </row>
    <row r="295" spans="1:8" x14ac:dyDescent="0.25">
      <c r="A295" s="121"/>
      <c r="B295" s="121"/>
      <c r="C295" s="121"/>
      <c r="D295" s="121"/>
      <c r="E295" s="121"/>
      <c r="F295" s="121"/>
      <c r="G295" s="121"/>
      <c r="H295" s="121"/>
    </row>
    <row r="296" spans="1:8" x14ac:dyDescent="0.25">
      <c r="A296" s="121"/>
      <c r="B296" s="121"/>
      <c r="C296" s="121"/>
      <c r="D296" s="121"/>
      <c r="E296" s="121"/>
      <c r="F296" s="121"/>
      <c r="G296" s="121"/>
      <c r="H296" s="121"/>
    </row>
    <row r="297" spans="1:8" x14ac:dyDescent="0.25">
      <c r="A297" s="121"/>
      <c r="B297" s="121"/>
      <c r="C297" s="121"/>
      <c r="D297" s="121"/>
      <c r="E297" s="121"/>
      <c r="F297" s="121"/>
      <c r="G297" s="121"/>
      <c r="H297" s="121"/>
    </row>
    <row r="298" spans="1:8" x14ac:dyDescent="0.25">
      <c r="A298" s="121"/>
      <c r="B298" s="121"/>
      <c r="C298" s="121"/>
      <c r="D298" s="121"/>
      <c r="E298" s="121"/>
      <c r="F298" s="121"/>
      <c r="G298" s="121"/>
      <c r="H298" s="121"/>
    </row>
    <row r="299" spans="1:8" x14ac:dyDescent="0.25">
      <c r="A299" s="121"/>
      <c r="B299" s="121"/>
      <c r="C299" s="121"/>
      <c r="D299" s="121"/>
      <c r="E299" s="121"/>
      <c r="F299" s="121"/>
      <c r="G299" s="121"/>
      <c r="H299" s="121"/>
    </row>
    <row r="300" spans="1:8" x14ac:dyDescent="0.25">
      <c r="A300" s="121"/>
      <c r="B300" s="121"/>
      <c r="C300" s="121"/>
      <c r="D300" s="121"/>
      <c r="E300" s="121"/>
      <c r="F300" s="121"/>
      <c r="G300" s="121"/>
      <c r="H300" s="121"/>
    </row>
    <row r="301" spans="1:8" x14ac:dyDescent="0.25">
      <c r="A301" s="121"/>
      <c r="B301" s="121"/>
      <c r="C301" s="121"/>
      <c r="D301" s="121"/>
      <c r="E301" s="121"/>
      <c r="F301" s="121"/>
      <c r="G301" s="121"/>
      <c r="H301" s="121"/>
    </row>
    <row r="302" spans="1:8" x14ac:dyDescent="0.25">
      <c r="A302" s="121"/>
      <c r="B302" s="121"/>
      <c r="C302" s="121"/>
      <c r="D302" s="121"/>
      <c r="E302" s="121"/>
      <c r="F302" s="121"/>
      <c r="G302" s="121"/>
      <c r="H302" s="121"/>
    </row>
    <row r="303" spans="1:8" x14ac:dyDescent="0.25">
      <c r="A303" s="121"/>
      <c r="B303" s="121"/>
      <c r="C303" s="121"/>
      <c r="D303" s="121"/>
      <c r="E303" s="121"/>
      <c r="F303" s="121"/>
      <c r="G303" s="121"/>
      <c r="H303" s="121"/>
    </row>
    <row r="304" spans="1:8" x14ac:dyDescent="0.25">
      <c r="A304" s="121"/>
      <c r="B304" s="121"/>
      <c r="C304" s="121"/>
      <c r="D304" s="121"/>
      <c r="E304" s="121"/>
      <c r="F304" s="121"/>
      <c r="G304" s="121"/>
      <c r="H304" s="121"/>
    </row>
    <row r="305" spans="1:8" x14ac:dyDescent="0.25">
      <c r="A305" s="121"/>
      <c r="B305" s="121"/>
      <c r="C305" s="121"/>
      <c r="D305" s="121"/>
      <c r="E305" s="121"/>
      <c r="F305" s="121"/>
      <c r="G305" s="121"/>
      <c r="H305" s="121"/>
    </row>
    <row r="306" spans="1:8" x14ac:dyDescent="0.25">
      <c r="A306" s="121"/>
      <c r="B306" s="121"/>
      <c r="C306" s="121"/>
      <c r="D306" s="121"/>
      <c r="E306" s="121"/>
      <c r="F306" s="121"/>
      <c r="G306" s="121"/>
      <c r="H306" s="121"/>
    </row>
    <row r="307" spans="1:8" x14ac:dyDescent="0.25">
      <c r="A307" s="121"/>
      <c r="B307" s="121"/>
      <c r="C307" s="121"/>
      <c r="D307" s="121"/>
      <c r="E307" s="121"/>
      <c r="F307" s="121"/>
      <c r="G307" s="121"/>
      <c r="H307" s="121"/>
    </row>
    <row r="308" spans="1:8" x14ac:dyDescent="0.25">
      <c r="A308" s="121"/>
      <c r="B308" s="121"/>
      <c r="C308" s="121"/>
      <c r="D308" s="121"/>
      <c r="E308" s="121"/>
      <c r="F308" s="121"/>
      <c r="G308" s="121"/>
      <c r="H308" s="121"/>
    </row>
    <row r="309" spans="1:8" x14ac:dyDescent="0.25">
      <c r="A309" s="121"/>
      <c r="B309" s="121"/>
      <c r="C309" s="121"/>
      <c r="D309" s="121"/>
      <c r="E309" s="121"/>
      <c r="F309" s="121"/>
      <c r="G309" s="121"/>
      <c r="H309" s="121"/>
    </row>
    <row r="310" spans="1:8" x14ac:dyDescent="0.25">
      <c r="A310" s="121"/>
      <c r="B310" s="121"/>
      <c r="C310" s="121"/>
      <c r="D310" s="121"/>
      <c r="E310" s="121"/>
      <c r="F310" s="121"/>
      <c r="G310" s="121"/>
      <c r="H310" s="121"/>
    </row>
    <row r="311" spans="1:8" x14ac:dyDescent="0.25">
      <c r="A311" s="121"/>
      <c r="B311" s="121"/>
      <c r="C311" s="121"/>
      <c r="D311" s="121"/>
      <c r="E311" s="121"/>
      <c r="F311" s="121"/>
      <c r="G311" s="121"/>
      <c r="H311" s="121"/>
    </row>
    <row r="312" spans="1:8" x14ac:dyDescent="0.25">
      <c r="A312" s="121"/>
      <c r="B312" s="121"/>
      <c r="C312" s="121"/>
      <c r="D312" s="121"/>
      <c r="E312" s="121"/>
      <c r="F312" s="121"/>
      <c r="G312" s="121"/>
      <c r="H312" s="121"/>
    </row>
    <row r="313" spans="1:8" x14ac:dyDescent="0.25">
      <c r="A313" s="121"/>
      <c r="B313" s="121"/>
      <c r="C313" s="121"/>
      <c r="D313" s="121"/>
      <c r="E313" s="121"/>
      <c r="F313" s="121"/>
      <c r="G313" s="121"/>
      <c r="H313" s="121"/>
    </row>
    <row r="314" spans="1:8" x14ac:dyDescent="0.25">
      <c r="A314" s="121"/>
      <c r="B314" s="121"/>
      <c r="C314" s="121"/>
      <c r="D314" s="121"/>
      <c r="E314" s="121"/>
      <c r="F314" s="121"/>
      <c r="G314" s="121"/>
      <c r="H314" s="121"/>
    </row>
    <row r="315" spans="1:8" x14ac:dyDescent="0.25">
      <c r="A315" s="121"/>
      <c r="B315" s="121"/>
      <c r="C315" s="121"/>
      <c r="D315" s="121"/>
      <c r="E315" s="121"/>
      <c r="F315" s="121"/>
      <c r="G315" s="121"/>
      <c r="H315" s="121"/>
    </row>
    <row r="316" spans="1:8" x14ac:dyDescent="0.25">
      <c r="A316" s="121"/>
      <c r="B316" s="121"/>
      <c r="C316" s="121"/>
      <c r="D316" s="121"/>
      <c r="E316" s="121"/>
      <c r="F316" s="121"/>
      <c r="G316" s="121"/>
      <c r="H316" s="121"/>
    </row>
    <row r="317" spans="1:8" x14ac:dyDescent="0.25">
      <c r="A317" s="121"/>
      <c r="B317" s="121"/>
      <c r="C317" s="121"/>
      <c r="D317" s="121"/>
      <c r="E317" s="121"/>
      <c r="F317" s="121"/>
      <c r="G317" s="121"/>
      <c r="H317" s="121"/>
    </row>
    <row r="318" spans="1:8" x14ac:dyDescent="0.25">
      <c r="A318" s="121"/>
      <c r="B318" s="121"/>
      <c r="C318" s="121"/>
      <c r="D318" s="121"/>
      <c r="E318" s="121"/>
      <c r="F318" s="121"/>
      <c r="G318" s="121"/>
      <c r="H318" s="121"/>
    </row>
    <row r="319" spans="1:8" x14ac:dyDescent="0.25">
      <c r="A319" s="121"/>
      <c r="B319" s="121"/>
      <c r="C319" s="121"/>
      <c r="D319" s="121"/>
      <c r="E319" s="121"/>
      <c r="F319" s="121"/>
      <c r="G319" s="121"/>
      <c r="H319" s="121"/>
    </row>
    <row r="320" spans="1:8" x14ac:dyDescent="0.25">
      <c r="A320" s="121"/>
      <c r="B320" s="121"/>
      <c r="C320" s="121"/>
      <c r="D320" s="121"/>
      <c r="E320" s="121"/>
      <c r="F320" s="121"/>
      <c r="G320" s="121"/>
      <c r="H320" s="121"/>
    </row>
    <row r="321" spans="1:8" x14ac:dyDescent="0.25">
      <c r="A321" s="121"/>
      <c r="B321" s="121"/>
      <c r="C321" s="121"/>
      <c r="D321" s="121"/>
      <c r="E321" s="121"/>
      <c r="F321" s="121"/>
      <c r="G321" s="121"/>
      <c r="H321" s="121"/>
    </row>
    <row r="322" spans="1:8" x14ac:dyDescent="0.25">
      <c r="A322" s="121"/>
      <c r="B322" s="121"/>
      <c r="C322" s="121"/>
      <c r="D322" s="121"/>
      <c r="E322" s="121"/>
      <c r="F322" s="121"/>
      <c r="G322" s="121"/>
      <c r="H322" s="121"/>
    </row>
    <row r="323" spans="1:8" x14ac:dyDescent="0.25">
      <c r="A323" s="121"/>
      <c r="B323" s="121"/>
      <c r="C323" s="121"/>
      <c r="D323" s="121"/>
      <c r="E323" s="121"/>
      <c r="F323" s="121"/>
      <c r="G323" s="121"/>
      <c r="H323" s="121"/>
    </row>
    <row r="324" spans="1:8" x14ac:dyDescent="0.25">
      <c r="A324" s="121"/>
      <c r="B324" s="121"/>
      <c r="C324" s="121"/>
      <c r="D324" s="121"/>
      <c r="E324" s="121"/>
      <c r="F324" s="121"/>
      <c r="G324" s="121"/>
      <c r="H324" s="121"/>
    </row>
    <row r="325" spans="1:8" x14ac:dyDescent="0.25">
      <c r="A325" s="121"/>
      <c r="B325" s="121"/>
      <c r="C325" s="121"/>
      <c r="D325" s="121"/>
      <c r="E325" s="121"/>
      <c r="F325" s="121"/>
      <c r="G325" s="121"/>
      <c r="H325" s="121"/>
    </row>
    <row r="326" spans="1:8" x14ac:dyDescent="0.25">
      <c r="A326" s="121"/>
      <c r="B326" s="121"/>
      <c r="C326" s="121"/>
      <c r="D326" s="121"/>
      <c r="E326" s="121"/>
      <c r="F326" s="121"/>
      <c r="G326" s="121"/>
      <c r="H326" s="121"/>
    </row>
    <row r="327" spans="1:8" x14ac:dyDescent="0.25">
      <c r="A327" s="121"/>
      <c r="B327" s="121"/>
      <c r="C327" s="121"/>
      <c r="D327" s="121"/>
      <c r="E327" s="121"/>
      <c r="F327" s="121"/>
      <c r="G327" s="121"/>
      <c r="H327" s="121"/>
    </row>
    <row r="328" spans="1:8" x14ac:dyDescent="0.25">
      <c r="A328" s="121"/>
      <c r="B328" s="121"/>
      <c r="C328" s="121"/>
      <c r="D328" s="121"/>
      <c r="E328" s="121"/>
      <c r="F328" s="121"/>
      <c r="G328" s="121"/>
      <c r="H328" s="121"/>
    </row>
    <row r="329" spans="1:8" x14ac:dyDescent="0.25">
      <c r="A329" s="121"/>
      <c r="B329" s="121"/>
      <c r="C329" s="121"/>
      <c r="D329" s="121"/>
      <c r="E329" s="121"/>
      <c r="F329" s="121"/>
      <c r="G329" s="121"/>
      <c r="H329" s="121"/>
    </row>
    <row r="330" spans="1:8" x14ac:dyDescent="0.25">
      <c r="A330" s="121"/>
      <c r="B330" s="121"/>
      <c r="C330" s="121"/>
      <c r="D330" s="121"/>
      <c r="E330" s="121"/>
      <c r="F330" s="121"/>
      <c r="G330" s="121"/>
      <c r="H330" s="121"/>
    </row>
    <row r="331" spans="1:8" x14ac:dyDescent="0.25">
      <c r="A331" s="121"/>
      <c r="B331" s="121"/>
      <c r="C331" s="121"/>
      <c r="D331" s="121"/>
      <c r="E331" s="121"/>
      <c r="F331" s="121"/>
      <c r="G331" s="121"/>
      <c r="H331" s="121"/>
    </row>
    <row r="332" spans="1:8" x14ac:dyDescent="0.25">
      <c r="A332" s="121"/>
      <c r="B332" s="121"/>
      <c r="C332" s="121"/>
      <c r="D332" s="121"/>
      <c r="E332" s="121"/>
      <c r="F332" s="121"/>
      <c r="G332" s="121"/>
      <c r="H332" s="121"/>
    </row>
    <row r="333" spans="1:8" x14ac:dyDescent="0.25">
      <c r="A333" s="121"/>
      <c r="B333" s="121"/>
      <c r="C333" s="121"/>
      <c r="D333" s="121"/>
      <c r="E333" s="121"/>
      <c r="F333" s="121"/>
      <c r="G333" s="121"/>
      <c r="H333" s="121"/>
    </row>
    <row r="334" spans="1:8" x14ac:dyDescent="0.25">
      <c r="A334" s="121"/>
      <c r="B334" s="121"/>
      <c r="C334" s="121"/>
      <c r="D334" s="121"/>
      <c r="E334" s="121"/>
      <c r="F334" s="121"/>
      <c r="G334" s="121"/>
      <c r="H334" s="121"/>
    </row>
    <row r="335" spans="1:8" x14ac:dyDescent="0.25">
      <c r="A335" s="121"/>
      <c r="B335" s="121"/>
      <c r="C335" s="121"/>
      <c r="D335" s="121"/>
      <c r="E335" s="121"/>
      <c r="F335" s="121"/>
      <c r="G335" s="121"/>
      <c r="H335" s="121"/>
    </row>
    <row r="336" spans="1:8" x14ac:dyDescent="0.25">
      <c r="A336" s="121"/>
      <c r="B336" s="121"/>
      <c r="C336" s="121"/>
      <c r="D336" s="121"/>
      <c r="E336" s="121"/>
      <c r="F336" s="121"/>
      <c r="G336" s="121"/>
      <c r="H336" s="121"/>
    </row>
    <row r="337" spans="1:8" x14ac:dyDescent="0.25">
      <c r="A337" s="121"/>
      <c r="B337" s="121"/>
      <c r="C337" s="121"/>
      <c r="D337" s="121"/>
      <c r="E337" s="121"/>
      <c r="F337" s="121"/>
      <c r="G337" s="121"/>
      <c r="H337" s="121"/>
    </row>
    <row r="338" spans="1:8" x14ac:dyDescent="0.25">
      <c r="A338" s="121"/>
      <c r="B338" s="121"/>
      <c r="C338" s="121"/>
      <c r="D338" s="121"/>
      <c r="E338" s="121"/>
      <c r="F338" s="121"/>
      <c r="G338" s="121"/>
      <c r="H338" s="121"/>
    </row>
    <row r="339" spans="1:8" x14ac:dyDescent="0.25">
      <c r="A339" s="121"/>
      <c r="B339" s="121"/>
      <c r="C339" s="121"/>
      <c r="D339" s="121"/>
      <c r="E339" s="121"/>
      <c r="F339" s="121"/>
      <c r="G339" s="121"/>
      <c r="H339" s="121"/>
    </row>
    <row r="340" spans="1:8" x14ac:dyDescent="0.25">
      <c r="A340" s="121"/>
      <c r="B340" s="121"/>
      <c r="C340" s="121"/>
      <c r="D340" s="121"/>
      <c r="E340" s="121"/>
      <c r="F340" s="121"/>
      <c r="G340" s="121"/>
      <c r="H340" s="121"/>
    </row>
    <row r="341" spans="1:8" x14ac:dyDescent="0.25">
      <c r="A341" s="121"/>
      <c r="B341" s="121"/>
      <c r="C341" s="121"/>
      <c r="D341" s="121"/>
      <c r="E341" s="121"/>
      <c r="F341" s="121"/>
      <c r="G341" s="121"/>
      <c r="H341" s="121"/>
    </row>
    <row r="342" spans="1:8" x14ac:dyDescent="0.25">
      <c r="A342" s="121"/>
      <c r="B342" s="121"/>
      <c r="C342" s="121"/>
      <c r="D342" s="121"/>
      <c r="E342" s="121"/>
      <c r="F342" s="121"/>
      <c r="G342" s="121"/>
      <c r="H342" s="121"/>
    </row>
    <row r="343" spans="1:8" x14ac:dyDescent="0.25">
      <c r="A343" s="121"/>
      <c r="B343" s="121"/>
      <c r="C343" s="121"/>
      <c r="D343" s="121"/>
      <c r="E343" s="121"/>
      <c r="F343" s="121"/>
      <c r="G343" s="121"/>
      <c r="H343" s="121"/>
    </row>
    <row r="344" spans="1:8" x14ac:dyDescent="0.25">
      <c r="A344" s="121"/>
      <c r="B344" s="121"/>
      <c r="C344" s="121"/>
      <c r="D344" s="121"/>
      <c r="E344" s="121"/>
      <c r="F344" s="121"/>
      <c r="G344" s="121"/>
      <c r="H344" s="121"/>
    </row>
    <row r="345" spans="1:8" x14ac:dyDescent="0.25">
      <c r="A345" s="121"/>
      <c r="B345" s="121"/>
      <c r="C345" s="121"/>
      <c r="D345" s="121"/>
      <c r="E345" s="121"/>
      <c r="F345" s="121"/>
      <c r="G345" s="121"/>
      <c r="H345" s="121"/>
    </row>
    <row r="346" spans="1:8" x14ac:dyDescent="0.25">
      <c r="A346" s="121"/>
      <c r="B346" s="121"/>
      <c r="C346" s="121"/>
      <c r="D346" s="121"/>
      <c r="E346" s="121"/>
      <c r="F346" s="121"/>
      <c r="G346" s="121"/>
      <c r="H346" s="121"/>
    </row>
    <row r="347" spans="1:8" x14ac:dyDescent="0.25">
      <c r="A347" s="121"/>
      <c r="B347" s="121"/>
      <c r="C347" s="121"/>
      <c r="D347" s="121"/>
      <c r="E347" s="121"/>
      <c r="F347" s="121"/>
      <c r="G347" s="121"/>
      <c r="H347" s="121"/>
    </row>
    <row r="348" spans="1:8" x14ac:dyDescent="0.25">
      <c r="A348" s="121"/>
      <c r="B348" s="121"/>
      <c r="C348" s="121"/>
      <c r="D348" s="121"/>
      <c r="E348" s="121"/>
      <c r="F348" s="121"/>
      <c r="G348" s="121"/>
      <c r="H348" s="121"/>
    </row>
    <row r="349" spans="1:8" x14ac:dyDescent="0.25">
      <c r="A349" s="121"/>
      <c r="B349" s="121"/>
      <c r="C349" s="121"/>
      <c r="D349" s="121"/>
      <c r="E349" s="121"/>
      <c r="F349" s="121"/>
      <c r="G349" s="121"/>
      <c r="H349" s="121"/>
    </row>
    <row r="350" spans="1:8" x14ac:dyDescent="0.25">
      <c r="A350" s="121"/>
      <c r="B350" s="121"/>
      <c r="C350" s="121"/>
      <c r="D350" s="121"/>
      <c r="E350" s="121"/>
      <c r="F350" s="121"/>
      <c r="G350" s="121"/>
      <c r="H350" s="121"/>
    </row>
    <row r="351" spans="1:8" x14ac:dyDescent="0.25">
      <c r="A351" s="121"/>
      <c r="B351" s="121"/>
      <c r="C351" s="121"/>
      <c r="D351" s="121"/>
      <c r="E351" s="121"/>
      <c r="F351" s="121"/>
      <c r="G351" s="121"/>
      <c r="H351" s="121"/>
    </row>
    <row r="352" spans="1:8" x14ac:dyDescent="0.25">
      <c r="A352" s="121"/>
      <c r="B352" s="121"/>
      <c r="C352" s="121"/>
      <c r="D352" s="121"/>
      <c r="E352" s="121"/>
      <c r="F352" s="121"/>
      <c r="G352" s="121"/>
      <c r="H352" s="121"/>
    </row>
    <row r="353" spans="1:8" x14ac:dyDescent="0.25">
      <c r="A353" s="121"/>
      <c r="B353" s="121"/>
      <c r="C353" s="121"/>
      <c r="D353" s="121"/>
      <c r="E353" s="121"/>
      <c r="F353" s="121"/>
      <c r="G353" s="121"/>
      <c r="H353" s="121"/>
    </row>
    <row r="354" spans="1:8" x14ac:dyDescent="0.25">
      <c r="A354" s="121"/>
      <c r="B354" s="121"/>
      <c r="C354" s="121"/>
      <c r="D354" s="121"/>
      <c r="E354" s="121"/>
      <c r="F354" s="121"/>
      <c r="G354" s="121"/>
      <c r="H354" s="121"/>
    </row>
    <row r="355" spans="1:8" x14ac:dyDescent="0.25">
      <c r="A355" s="121"/>
      <c r="B355" s="121"/>
      <c r="C355" s="121"/>
      <c r="D355" s="121"/>
      <c r="E355" s="121"/>
      <c r="F355" s="121"/>
      <c r="G355" s="121"/>
      <c r="H355" s="121"/>
    </row>
    <row r="356" spans="1:8" x14ac:dyDescent="0.25">
      <c r="A356" s="121"/>
      <c r="B356" s="121"/>
      <c r="C356" s="121"/>
      <c r="D356" s="121"/>
      <c r="E356" s="121"/>
      <c r="F356" s="121"/>
      <c r="G356" s="121"/>
      <c r="H356" s="121"/>
    </row>
    <row r="357" spans="1:8" x14ac:dyDescent="0.25">
      <c r="A357" s="121"/>
      <c r="B357" s="121"/>
      <c r="C357" s="121"/>
      <c r="D357" s="121"/>
      <c r="E357" s="121"/>
      <c r="F357" s="121"/>
      <c r="G357" s="121"/>
      <c r="H357" s="121"/>
    </row>
    <row r="358" spans="1:8" x14ac:dyDescent="0.25">
      <c r="A358" s="121"/>
      <c r="B358" s="121"/>
      <c r="C358" s="121"/>
      <c r="D358" s="121"/>
      <c r="E358" s="121"/>
      <c r="F358" s="121"/>
      <c r="G358" s="121"/>
      <c r="H358" s="121"/>
    </row>
    <row r="359" spans="1:8" x14ac:dyDescent="0.25">
      <c r="A359" s="121"/>
      <c r="B359" s="121"/>
      <c r="C359" s="121"/>
      <c r="D359" s="121"/>
      <c r="E359" s="121"/>
      <c r="F359" s="121"/>
      <c r="G359" s="121"/>
      <c r="H359" s="121"/>
    </row>
    <row r="360" spans="1:8" x14ac:dyDescent="0.25">
      <c r="A360" s="121"/>
      <c r="B360" s="121"/>
      <c r="C360" s="121"/>
      <c r="D360" s="121"/>
      <c r="E360" s="121"/>
      <c r="F360" s="121"/>
      <c r="G360" s="121"/>
      <c r="H360" s="121"/>
    </row>
    <row r="361" spans="1:8" x14ac:dyDescent="0.25">
      <c r="A361" s="121"/>
      <c r="B361" s="121"/>
      <c r="C361" s="121"/>
      <c r="D361" s="121"/>
      <c r="E361" s="121"/>
      <c r="F361" s="121"/>
      <c r="G361" s="121"/>
      <c r="H361" s="121"/>
    </row>
    <row r="362" spans="1:8" x14ac:dyDescent="0.25">
      <c r="A362" s="121"/>
      <c r="B362" s="121"/>
      <c r="C362" s="121"/>
      <c r="D362" s="121"/>
      <c r="E362" s="121"/>
      <c r="F362" s="121"/>
      <c r="G362" s="121"/>
      <c r="H362" s="121"/>
    </row>
    <row r="363" spans="1:8" x14ac:dyDescent="0.25">
      <c r="A363" s="121"/>
      <c r="B363" s="121"/>
      <c r="C363" s="121"/>
      <c r="D363" s="121"/>
      <c r="E363" s="121"/>
      <c r="F363" s="121"/>
      <c r="G363" s="121"/>
      <c r="H363" s="121"/>
    </row>
    <row r="364" spans="1:8" x14ac:dyDescent="0.25">
      <c r="A364" s="121"/>
      <c r="B364" s="121"/>
      <c r="C364" s="121"/>
      <c r="D364" s="121"/>
      <c r="E364" s="121"/>
      <c r="F364" s="121"/>
      <c r="G364" s="121"/>
      <c r="H364" s="121"/>
    </row>
    <row r="365" spans="1:8" x14ac:dyDescent="0.25">
      <c r="A365" s="121"/>
      <c r="B365" s="121"/>
      <c r="C365" s="121"/>
      <c r="D365" s="121"/>
      <c r="E365" s="121"/>
      <c r="F365" s="121"/>
      <c r="G365" s="121"/>
      <c r="H365" s="121"/>
    </row>
    <row r="366" spans="1:8" x14ac:dyDescent="0.25">
      <c r="A366" s="121"/>
      <c r="B366" s="121"/>
      <c r="C366" s="121"/>
      <c r="D366" s="121"/>
      <c r="E366" s="121"/>
      <c r="F366" s="121"/>
      <c r="G366" s="121"/>
      <c r="H366" s="121"/>
    </row>
    <row r="367" spans="1:8" x14ac:dyDescent="0.25">
      <c r="A367" s="121"/>
      <c r="B367" s="121"/>
      <c r="C367" s="121"/>
      <c r="D367" s="121"/>
      <c r="E367" s="121"/>
      <c r="F367" s="121"/>
      <c r="G367" s="121"/>
      <c r="H367" s="121"/>
    </row>
    <row r="368" spans="1:8" x14ac:dyDescent="0.25">
      <c r="A368" s="121"/>
      <c r="B368" s="121"/>
      <c r="C368" s="121"/>
      <c r="D368" s="121"/>
      <c r="E368" s="121"/>
      <c r="F368" s="121"/>
      <c r="G368" s="121"/>
      <c r="H368" s="121"/>
    </row>
    <row r="369" spans="1:8" x14ac:dyDescent="0.25">
      <c r="A369" s="121"/>
      <c r="B369" s="121"/>
      <c r="C369" s="121"/>
      <c r="D369" s="121"/>
      <c r="E369" s="121"/>
      <c r="F369" s="121"/>
      <c r="G369" s="121"/>
      <c r="H369" s="121"/>
    </row>
    <row r="370" spans="1:8" x14ac:dyDescent="0.25">
      <c r="A370" s="121"/>
      <c r="B370" s="121"/>
      <c r="C370" s="121"/>
      <c r="D370" s="121"/>
      <c r="E370" s="121"/>
      <c r="F370" s="121"/>
      <c r="G370" s="121"/>
      <c r="H370" s="121"/>
    </row>
    <row r="371" spans="1:8" x14ac:dyDescent="0.25">
      <c r="A371" s="121"/>
      <c r="B371" s="121"/>
      <c r="C371" s="121"/>
      <c r="D371" s="121"/>
      <c r="E371" s="121"/>
      <c r="F371" s="121"/>
      <c r="G371" s="121"/>
      <c r="H371" s="121"/>
    </row>
    <row r="372" spans="1:8" x14ac:dyDescent="0.25">
      <c r="A372" s="121"/>
      <c r="B372" s="121"/>
      <c r="C372" s="121"/>
      <c r="D372" s="121"/>
      <c r="E372" s="121"/>
      <c r="F372" s="121"/>
      <c r="G372" s="121"/>
      <c r="H372" s="121"/>
    </row>
    <row r="373" spans="1:8" x14ac:dyDescent="0.25">
      <c r="A373" s="121"/>
      <c r="B373" s="121"/>
      <c r="C373" s="121"/>
      <c r="D373" s="121"/>
      <c r="E373" s="121"/>
      <c r="F373" s="121"/>
      <c r="G373" s="121"/>
      <c r="H373" s="121"/>
    </row>
    <row r="374" spans="1:8" x14ac:dyDescent="0.25">
      <c r="A374" s="121"/>
      <c r="B374" s="121"/>
      <c r="C374" s="121"/>
      <c r="D374" s="121"/>
      <c r="E374" s="121"/>
      <c r="F374" s="121"/>
      <c r="G374" s="121"/>
      <c r="H374" s="121"/>
    </row>
    <row r="375" spans="1:8" x14ac:dyDescent="0.25">
      <c r="A375" s="121"/>
      <c r="B375" s="121"/>
      <c r="C375" s="121"/>
      <c r="D375" s="121"/>
      <c r="E375" s="121"/>
      <c r="F375" s="121"/>
      <c r="G375" s="121"/>
      <c r="H375" s="121"/>
    </row>
    <row r="376" spans="1:8" x14ac:dyDescent="0.25">
      <c r="A376" s="121"/>
      <c r="B376" s="121"/>
      <c r="C376" s="121"/>
      <c r="D376" s="121"/>
      <c r="E376" s="121"/>
      <c r="F376" s="121"/>
      <c r="G376" s="121"/>
      <c r="H376" s="121"/>
    </row>
    <row r="377" spans="1:8" x14ac:dyDescent="0.25">
      <c r="A377" s="121"/>
      <c r="B377" s="121"/>
      <c r="C377" s="121"/>
      <c r="D377" s="121"/>
      <c r="E377" s="121"/>
      <c r="F377" s="121"/>
      <c r="G377" s="121"/>
      <c r="H377" s="121"/>
    </row>
    <row r="378" spans="1:8" x14ac:dyDescent="0.25">
      <c r="A378" s="121"/>
      <c r="B378" s="121"/>
      <c r="C378" s="121"/>
      <c r="D378" s="121"/>
      <c r="E378" s="121"/>
      <c r="F378" s="121"/>
      <c r="G378" s="121"/>
      <c r="H378" s="121"/>
    </row>
    <row r="379" spans="1:8" x14ac:dyDescent="0.25">
      <c r="A379" s="121"/>
      <c r="B379" s="121"/>
      <c r="C379" s="121"/>
      <c r="D379" s="121"/>
      <c r="E379" s="121"/>
      <c r="F379" s="121"/>
      <c r="G379" s="121"/>
      <c r="H379" s="121"/>
    </row>
    <row r="380" spans="1:8" x14ac:dyDescent="0.25">
      <c r="A380" s="121"/>
      <c r="B380" s="121"/>
      <c r="C380" s="121"/>
      <c r="D380" s="121"/>
      <c r="E380" s="121"/>
      <c r="F380" s="121"/>
      <c r="G380" s="121"/>
      <c r="H380" s="121"/>
    </row>
    <row r="381" spans="1:8" x14ac:dyDescent="0.25">
      <c r="A381" s="121"/>
      <c r="B381" s="121"/>
      <c r="C381" s="121"/>
      <c r="D381" s="121"/>
      <c r="E381" s="121"/>
      <c r="F381" s="121"/>
      <c r="G381" s="121"/>
      <c r="H381" s="121"/>
    </row>
    <row r="382" spans="1:8" x14ac:dyDescent="0.25">
      <c r="A382" s="121"/>
      <c r="B382" s="121"/>
      <c r="C382" s="121"/>
      <c r="D382" s="121"/>
      <c r="E382" s="121"/>
      <c r="F382" s="121"/>
      <c r="G382" s="121"/>
      <c r="H382" s="121"/>
    </row>
    <row r="383" spans="1:8" x14ac:dyDescent="0.25">
      <c r="A383" s="121"/>
      <c r="B383" s="121"/>
      <c r="C383" s="121"/>
      <c r="D383" s="121"/>
      <c r="E383" s="121"/>
      <c r="F383" s="121"/>
      <c r="G383" s="121"/>
      <c r="H383" s="121"/>
    </row>
    <row r="384" spans="1:8" x14ac:dyDescent="0.25">
      <c r="A384" s="121"/>
      <c r="B384" s="121"/>
      <c r="C384" s="121"/>
      <c r="D384" s="121"/>
      <c r="E384" s="121"/>
      <c r="F384" s="121"/>
      <c r="G384" s="121"/>
      <c r="H384" s="121"/>
    </row>
    <row r="385" spans="1:8" x14ac:dyDescent="0.25">
      <c r="A385" s="121"/>
      <c r="B385" s="121"/>
      <c r="C385" s="121"/>
      <c r="D385" s="121"/>
      <c r="E385" s="121"/>
      <c r="F385" s="121"/>
      <c r="G385" s="121"/>
      <c r="H385" s="121"/>
    </row>
    <row r="386" spans="1:8" x14ac:dyDescent="0.25">
      <c r="A386" s="121"/>
      <c r="B386" s="121"/>
      <c r="C386" s="121"/>
      <c r="D386" s="121"/>
      <c r="E386" s="121"/>
      <c r="F386" s="121"/>
      <c r="G386" s="121"/>
      <c r="H386" s="121"/>
    </row>
    <row r="387" spans="1:8" x14ac:dyDescent="0.25">
      <c r="A387" s="121"/>
      <c r="B387" s="121"/>
      <c r="C387" s="121"/>
      <c r="D387" s="121"/>
      <c r="E387" s="121"/>
      <c r="F387" s="121"/>
      <c r="G387" s="121"/>
      <c r="H387" s="121"/>
    </row>
    <row r="388" spans="1:8" x14ac:dyDescent="0.25">
      <c r="A388" s="121"/>
      <c r="B388" s="121"/>
      <c r="C388" s="121"/>
      <c r="D388" s="121"/>
      <c r="E388" s="121"/>
      <c r="F388" s="121"/>
      <c r="G388" s="121"/>
      <c r="H388" s="121"/>
    </row>
    <row r="389" spans="1:8" x14ac:dyDescent="0.25">
      <c r="A389" s="121"/>
      <c r="B389" s="121"/>
      <c r="C389" s="121"/>
      <c r="D389" s="121"/>
      <c r="E389" s="121"/>
      <c r="F389" s="121"/>
      <c r="G389" s="121"/>
      <c r="H389" s="121"/>
    </row>
    <row r="390" spans="1:8" x14ac:dyDescent="0.25">
      <c r="A390" s="121"/>
      <c r="B390" s="121"/>
      <c r="C390" s="121"/>
      <c r="D390" s="121"/>
      <c r="E390" s="121"/>
      <c r="F390" s="121"/>
      <c r="G390" s="121"/>
      <c r="H390" s="121"/>
    </row>
    <row r="391" spans="1:8" x14ac:dyDescent="0.25">
      <c r="A391" s="121"/>
      <c r="B391" s="121"/>
      <c r="C391" s="121"/>
      <c r="D391" s="121"/>
      <c r="E391" s="121"/>
      <c r="F391" s="121"/>
      <c r="G391" s="121"/>
      <c r="H391" s="121"/>
    </row>
    <row r="392" spans="1:8" x14ac:dyDescent="0.25">
      <c r="A392" s="121"/>
      <c r="B392" s="121"/>
      <c r="C392" s="121"/>
      <c r="D392" s="121"/>
      <c r="E392" s="121"/>
      <c r="F392" s="121"/>
      <c r="G392" s="121"/>
      <c r="H392" s="121"/>
    </row>
    <row r="393" spans="1:8" x14ac:dyDescent="0.25">
      <c r="A393" s="121"/>
      <c r="B393" s="121"/>
      <c r="C393" s="121"/>
      <c r="D393" s="121"/>
      <c r="E393" s="121"/>
      <c r="F393" s="121"/>
      <c r="G393" s="121"/>
      <c r="H393" s="121"/>
    </row>
    <row r="394" spans="1:8" x14ac:dyDescent="0.25">
      <c r="A394" s="121"/>
      <c r="B394" s="121"/>
      <c r="C394" s="121"/>
      <c r="D394" s="121"/>
      <c r="E394" s="121"/>
      <c r="F394" s="121"/>
      <c r="G394" s="121"/>
      <c r="H394" s="121"/>
    </row>
    <row r="395" spans="1:8" x14ac:dyDescent="0.25">
      <c r="A395" s="121"/>
      <c r="B395" s="121"/>
      <c r="C395" s="121"/>
      <c r="D395" s="121"/>
      <c r="E395" s="121"/>
      <c r="F395" s="121"/>
      <c r="G395" s="121"/>
      <c r="H395" s="121"/>
    </row>
    <row r="396" spans="1:8" x14ac:dyDescent="0.25">
      <c r="A396" s="121"/>
      <c r="B396" s="121"/>
      <c r="C396" s="121"/>
      <c r="D396" s="121"/>
      <c r="E396" s="121"/>
      <c r="F396" s="121"/>
      <c r="G396" s="121"/>
      <c r="H396" s="121"/>
    </row>
    <row r="397" spans="1:8" x14ac:dyDescent="0.25">
      <c r="A397" s="121"/>
      <c r="B397" s="121"/>
      <c r="C397" s="121"/>
      <c r="D397" s="121"/>
      <c r="E397" s="121"/>
      <c r="F397" s="121"/>
      <c r="G397" s="121"/>
      <c r="H397" s="121"/>
    </row>
    <row r="398" spans="1:8" x14ac:dyDescent="0.25">
      <c r="A398" s="121"/>
      <c r="B398" s="121"/>
      <c r="C398" s="121"/>
      <c r="D398" s="121"/>
      <c r="E398" s="121"/>
      <c r="F398" s="121"/>
      <c r="G398" s="121"/>
      <c r="H398" s="121"/>
    </row>
    <row r="399" spans="1:8" x14ac:dyDescent="0.25">
      <c r="A399" s="121"/>
      <c r="B399" s="121"/>
      <c r="C399" s="121"/>
      <c r="D399" s="121"/>
      <c r="E399" s="121"/>
      <c r="F399" s="121"/>
      <c r="G399" s="121"/>
      <c r="H399" s="121"/>
    </row>
    <row r="400" spans="1:8" x14ac:dyDescent="0.25">
      <c r="A400" s="121"/>
      <c r="B400" s="121"/>
      <c r="C400" s="121"/>
      <c r="D400" s="121"/>
      <c r="E400" s="121"/>
      <c r="F400" s="121"/>
      <c r="G400" s="121"/>
      <c r="H400" s="121"/>
    </row>
    <row r="401" spans="1:8" x14ac:dyDescent="0.25">
      <c r="A401" s="121"/>
      <c r="B401" s="121"/>
      <c r="C401" s="121"/>
      <c r="D401" s="121"/>
      <c r="E401" s="121"/>
      <c r="F401" s="121"/>
      <c r="G401" s="121"/>
      <c r="H401" s="121"/>
    </row>
    <row r="402" spans="1:8" x14ac:dyDescent="0.25">
      <c r="A402" s="121"/>
      <c r="B402" s="121"/>
      <c r="C402" s="121"/>
      <c r="D402" s="121"/>
      <c r="E402" s="121"/>
      <c r="F402" s="121"/>
      <c r="G402" s="121"/>
      <c r="H402" s="121"/>
    </row>
    <row r="403" spans="1:8" x14ac:dyDescent="0.25">
      <c r="A403" s="121"/>
      <c r="B403" s="121"/>
      <c r="C403" s="121"/>
      <c r="D403" s="121"/>
      <c r="E403" s="121"/>
      <c r="F403" s="121"/>
      <c r="G403" s="121"/>
      <c r="H403" s="121"/>
    </row>
    <row r="404" spans="1:8" x14ac:dyDescent="0.25">
      <c r="A404" s="121"/>
      <c r="B404" s="121"/>
      <c r="C404" s="121"/>
      <c r="D404" s="121"/>
      <c r="E404" s="121"/>
      <c r="F404" s="121"/>
      <c r="G404" s="121"/>
      <c r="H404" s="121"/>
    </row>
    <row r="405" spans="1:8" x14ac:dyDescent="0.25">
      <c r="A405" s="121"/>
      <c r="B405" s="121"/>
      <c r="C405" s="121"/>
      <c r="D405" s="121"/>
      <c r="E405" s="121"/>
      <c r="F405" s="121"/>
      <c r="G405" s="121"/>
      <c r="H405" s="121"/>
    </row>
    <row r="406" spans="1:8" x14ac:dyDescent="0.25">
      <c r="A406" s="121"/>
      <c r="B406" s="121"/>
      <c r="C406" s="121"/>
      <c r="D406" s="121"/>
      <c r="E406" s="121"/>
      <c r="F406" s="121"/>
      <c r="G406" s="121"/>
      <c r="H406" s="121"/>
    </row>
    <row r="407" spans="1:8" x14ac:dyDescent="0.25">
      <c r="A407" s="121"/>
      <c r="B407" s="121"/>
      <c r="C407" s="121"/>
      <c r="D407" s="121"/>
      <c r="E407" s="121"/>
      <c r="F407" s="121"/>
      <c r="G407" s="121"/>
      <c r="H407" s="121"/>
    </row>
    <row r="408" spans="1:8" x14ac:dyDescent="0.25">
      <c r="A408" s="121"/>
      <c r="B408" s="121"/>
      <c r="C408" s="121"/>
      <c r="D408" s="121"/>
      <c r="E408" s="121"/>
      <c r="F408" s="121"/>
      <c r="G408" s="121"/>
      <c r="H408" s="121"/>
    </row>
    <row r="409" spans="1:8" x14ac:dyDescent="0.25">
      <c r="A409" s="121"/>
      <c r="B409" s="121"/>
      <c r="C409" s="121"/>
      <c r="D409" s="121"/>
      <c r="E409" s="121"/>
      <c r="F409" s="121"/>
      <c r="G409" s="121"/>
      <c r="H409" s="121"/>
    </row>
    <row r="410" spans="1:8" x14ac:dyDescent="0.25">
      <c r="A410" s="121"/>
      <c r="B410" s="121"/>
      <c r="C410" s="121"/>
      <c r="D410" s="121"/>
      <c r="E410" s="121"/>
      <c r="F410" s="121"/>
      <c r="G410" s="121"/>
      <c r="H410" s="121"/>
    </row>
    <row r="411" spans="1:8" x14ac:dyDescent="0.25">
      <c r="A411" s="121"/>
      <c r="B411" s="121"/>
      <c r="C411" s="121"/>
      <c r="D411" s="121"/>
      <c r="E411" s="121"/>
      <c r="F411" s="121"/>
      <c r="G411" s="121"/>
      <c r="H411" s="121"/>
    </row>
    <row r="412" spans="1:8" x14ac:dyDescent="0.25">
      <c r="A412" s="121"/>
      <c r="B412" s="121"/>
      <c r="C412" s="121"/>
      <c r="D412" s="121"/>
      <c r="E412" s="121"/>
      <c r="F412" s="121"/>
      <c r="G412" s="121"/>
      <c r="H412" s="121"/>
    </row>
    <row r="413" spans="1:8" x14ac:dyDescent="0.25">
      <c r="A413" s="121"/>
      <c r="B413" s="121"/>
      <c r="C413" s="121"/>
      <c r="D413" s="121"/>
      <c r="E413" s="121"/>
      <c r="F413" s="121"/>
      <c r="G413" s="121"/>
      <c r="H413" s="121"/>
    </row>
    <row r="414" spans="1:8" x14ac:dyDescent="0.25">
      <c r="A414" s="121"/>
      <c r="B414" s="121"/>
      <c r="C414" s="121"/>
      <c r="D414" s="121"/>
      <c r="E414" s="121"/>
      <c r="F414" s="121"/>
      <c r="G414" s="121"/>
      <c r="H414" s="121"/>
    </row>
    <row r="415" spans="1:8" x14ac:dyDescent="0.25">
      <c r="A415" s="121"/>
      <c r="B415" s="121"/>
      <c r="C415" s="121"/>
      <c r="D415" s="121"/>
      <c r="E415" s="121"/>
      <c r="F415" s="121"/>
      <c r="G415" s="121"/>
      <c r="H415" s="121"/>
    </row>
    <row r="416" spans="1:8" x14ac:dyDescent="0.25">
      <c r="A416" s="121"/>
      <c r="B416" s="121"/>
      <c r="C416" s="121"/>
      <c r="D416" s="121"/>
      <c r="E416" s="121"/>
      <c r="F416" s="121"/>
      <c r="G416" s="121"/>
      <c r="H416" s="121"/>
    </row>
    <row r="417" spans="1:8" x14ac:dyDescent="0.25">
      <c r="A417" s="121"/>
      <c r="B417" s="121"/>
      <c r="C417" s="121"/>
      <c r="D417" s="121"/>
      <c r="E417" s="121"/>
      <c r="F417" s="121"/>
      <c r="G417" s="121"/>
      <c r="H417" s="121"/>
    </row>
    <row r="418" spans="1:8" x14ac:dyDescent="0.25">
      <c r="A418" s="121"/>
      <c r="B418" s="121"/>
      <c r="C418" s="121"/>
      <c r="D418" s="121"/>
      <c r="E418" s="121"/>
      <c r="F418" s="121"/>
      <c r="G418" s="121"/>
      <c r="H418" s="121"/>
    </row>
    <row r="419" spans="1:8" x14ac:dyDescent="0.25">
      <c r="A419" s="121"/>
      <c r="B419" s="121"/>
      <c r="C419" s="121"/>
      <c r="D419" s="121"/>
      <c r="E419" s="121"/>
      <c r="F419" s="121"/>
      <c r="G419" s="121"/>
      <c r="H419" s="121"/>
    </row>
    <row r="420" spans="1:8" x14ac:dyDescent="0.25">
      <c r="A420" s="121"/>
      <c r="B420" s="121"/>
      <c r="C420" s="121"/>
      <c r="D420" s="121"/>
      <c r="E420" s="121"/>
      <c r="F420" s="121"/>
      <c r="G420" s="121"/>
      <c r="H420" s="121"/>
    </row>
    <row r="421" spans="1:8" x14ac:dyDescent="0.25">
      <c r="A421" s="121"/>
      <c r="B421" s="121"/>
      <c r="C421" s="121"/>
      <c r="D421" s="121"/>
      <c r="E421" s="121"/>
      <c r="F421" s="121"/>
      <c r="G421" s="121"/>
      <c r="H421" s="121"/>
    </row>
    <row r="422" spans="1:8" x14ac:dyDescent="0.25">
      <c r="A422" s="121"/>
      <c r="B422" s="121"/>
      <c r="C422" s="121"/>
      <c r="D422" s="121"/>
      <c r="E422" s="121"/>
      <c r="F422" s="121"/>
      <c r="G422" s="121"/>
      <c r="H422" s="121"/>
    </row>
    <row r="423" spans="1:8" x14ac:dyDescent="0.25">
      <c r="A423" s="121"/>
      <c r="B423" s="121"/>
      <c r="C423" s="121"/>
      <c r="D423" s="121"/>
      <c r="E423" s="121"/>
      <c r="F423" s="121"/>
      <c r="G423" s="121"/>
      <c r="H423" s="121"/>
    </row>
    <row r="424" spans="1:8" x14ac:dyDescent="0.25">
      <c r="A424" s="121"/>
      <c r="B424" s="121"/>
      <c r="C424" s="121"/>
      <c r="D424" s="121"/>
      <c r="E424" s="121"/>
      <c r="F424" s="121"/>
      <c r="G424" s="121"/>
      <c r="H424" s="121"/>
    </row>
    <row r="425" spans="1:8" x14ac:dyDescent="0.25">
      <c r="A425" s="121"/>
      <c r="B425" s="121"/>
      <c r="C425" s="121"/>
      <c r="D425" s="121"/>
      <c r="E425" s="121"/>
      <c r="F425" s="121"/>
      <c r="G425" s="121"/>
      <c r="H425" s="121"/>
    </row>
    <row r="426" spans="1:8" x14ac:dyDescent="0.25">
      <c r="A426" s="121"/>
      <c r="B426" s="121"/>
      <c r="C426" s="121"/>
      <c r="D426" s="121"/>
      <c r="E426" s="121"/>
      <c r="F426" s="121"/>
      <c r="G426" s="121"/>
      <c r="H426" s="121"/>
    </row>
    <row r="427" spans="1:8" x14ac:dyDescent="0.25">
      <c r="A427" s="121"/>
      <c r="B427" s="121"/>
      <c r="C427" s="121"/>
      <c r="D427" s="121"/>
      <c r="E427" s="121"/>
      <c r="F427" s="121"/>
      <c r="G427" s="121"/>
      <c r="H427" s="121"/>
    </row>
    <row r="428" spans="1:8" x14ac:dyDescent="0.25">
      <c r="A428" s="121"/>
      <c r="B428" s="121"/>
      <c r="C428" s="121"/>
      <c r="D428" s="121"/>
      <c r="E428" s="121"/>
      <c r="F428" s="121"/>
      <c r="G428" s="121"/>
      <c r="H428" s="121"/>
    </row>
    <row r="429" spans="1:8" x14ac:dyDescent="0.25">
      <c r="A429" s="121"/>
      <c r="B429" s="121"/>
      <c r="C429" s="121"/>
      <c r="D429" s="121"/>
      <c r="E429" s="121"/>
      <c r="F429" s="121"/>
      <c r="G429" s="121"/>
      <c r="H429" s="121"/>
    </row>
    <row r="430" spans="1:8" x14ac:dyDescent="0.25">
      <c r="A430" s="121"/>
      <c r="B430" s="121"/>
      <c r="C430" s="121"/>
      <c r="D430" s="121"/>
      <c r="E430" s="121"/>
      <c r="F430" s="121"/>
      <c r="G430" s="121"/>
      <c r="H430" s="121"/>
    </row>
    <row r="431" spans="1:8" x14ac:dyDescent="0.25">
      <c r="A431" s="121"/>
      <c r="B431" s="121"/>
      <c r="C431" s="121"/>
      <c r="D431" s="121"/>
      <c r="E431" s="121"/>
      <c r="F431" s="121"/>
      <c r="G431" s="121"/>
      <c r="H431" s="121"/>
    </row>
    <row r="432" spans="1:8" x14ac:dyDescent="0.25">
      <c r="A432" s="121"/>
      <c r="B432" s="121"/>
      <c r="C432" s="121"/>
      <c r="D432" s="121"/>
      <c r="E432" s="121"/>
      <c r="F432" s="121"/>
      <c r="G432" s="121"/>
      <c r="H432" s="121"/>
    </row>
    <row r="433" spans="1:8" x14ac:dyDescent="0.25">
      <c r="A433" s="121"/>
      <c r="B433" s="121"/>
      <c r="C433" s="121"/>
      <c r="D433" s="121"/>
      <c r="E433" s="121"/>
      <c r="F433" s="121"/>
      <c r="G433" s="121"/>
      <c r="H433" s="121"/>
    </row>
    <row r="434" spans="1:8" x14ac:dyDescent="0.25">
      <c r="A434" s="121"/>
      <c r="B434" s="121"/>
      <c r="C434" s="121"/>
      <c r="D434" s="121"/>
      <c r="E434" s="121"/>
      <c r="F434" s="121"/>
      <c r="G434" s="121"/>
      <c r="H434" s="121"/>
    </row>
    <row r="435" spans="1:8" x14ac:dyDescent="0.25">
      <c r="A435" s="121"/>
      <c r="B435" s="121"/>
      <c r="C435" s="121"/>
      <c r="D435" s="121"/>
      <c r="E435" s="121"/>
      <c r="F435" s="121"/>
      <c r="G435" s="121"/>
      <c r="H435" s="121"/>
    </row>
    <row r="436" spans="1:8" x14ac:dyDescent="0.25">
      <c r="A436" s="121"/>
      <c r="B436" s="121"/>
      <c r="C436" s="121"/>
      <c r="D436" s="121"/>
      <c r="E436" s="121"/>
      <c r="F436" s="121"/>
      <c r="G436" s="121"/>
      <c r="H436" s="121"/>
    </row>
    <row r="437" spans="1:8" x14ac:dyDescent="0.25">
      <c r="A437" s="121"/>
      <c r="B437" s="121"/>
      <c r="C437" s="121"/>
      <c r="D437" s="121"/>
      <c r="E437" s="121"/>
      <c r="F437" s="121"/>
      <c r="G437" s="121"/>
      <c r="H437" s="121"/>
    </row>
    <row r="438" spans="1:8" x14ac:dyDescent="0.25">
      <c r="A438" s="121"/>
      <c r="B438" s="121"/>
      <c r="C438" s="121"/>
      <c r="D438" s="121"/>
      <c r="E438" s="121"/>
      <c r="F438" s="121"/>
      <c r="G438" s="121"/>
      <c r="H438" s="121"/>
    </row>
    <row r="439" spans="1:8" x14ac:dyDescent="0.25">
      <c r="A439" s="121"/>
      <c r="B439" s="121"/>
      <c r="C439" s="121"/>
      <c r="D439" s="121"/>
      <c r="E439" s="121"/>
      <c r="F439" s="121"/>
      <c r="G439" s="121"/>
      <c r="H439" s="121"/>
    </row>
    <row r="440" spans="1:8" x14ac:dyDescent="0.25">
      <c r="A440" s="121"/>
      <c r="B440" s="121"/>
      <c r="C440" s="121"/>
      <c r="D440" s="121"/>
      <c r="E440" s="121"/>
      <c r="F440" s="121"/>
      <c r="G440" s="121"/>
      <c r="H440" s="121"/>
    </row>
    <row r="441" spans="1:8" x14ac:dyDescent="0.25">
      <c r="A441" s="121"/>
      <c r="B441" s="121"/>
      <c r="C441" s="121"/>
      <c r="D441" s="121"/>
      <c r="E441" s="121"/>
      <c r="F441" s="121"/>
      <c r="G441" s="121"/>
      <c r="H441" s="121"/>
    </row>
    <row r="442" spans="1:8" x14ac:dyDescent="0.25">
      <c r="A442" s="121"/>
      <c r="B442" s="121"/>
      <c r="C442" s="121"/>
      <c r="D442" s="121"/>
      <c r="E442" s="121"/>
      <c r="F442" s="121"/>
      <c r="G442" s="121"/>
      <c r="H442" s="121"/>
    </row>
    <row r="443" spans="1:8" x14ac:dyDescent="0.25">
      <c r="A443" s="121"/>
      <c r="B443" s="121"/>
      <c r="C443" s="121"/>
      <c r="D443" s="121"/>
      <c r="E443" s="121"/>
      <c r="F443" s="121"/>
      <c r="G443" s="121"/>
      <c r="H443" s="121"/>
    </row>
    <row r="444" spans="1:8" x14ac:dyDescent="0.25">
      <c r="A444" s="121"/>
      <c r="B444" s="121"/>
      <c r="C444" s="121"/>
      <c r="D444" s="121"/>
      <c r="E444" s="121"/>
      <c r="F444" s="121"/>
      <c r="G444" s="121"/>
      <c r="H444" s="121"/>
    </row>
    <row r="445" spans="1:8" x14ac:dyDescent="0.25">
      <c r="A445" s="121"/>
      <c r="B445" s="121"/>
      <c r="C445" s="121"/>
      <c r="D445" s="121"/>
      <c r="E445" s="121"/>
      <c r="F445" s="121"/>
      <c r="G445" s="121"/>
      <c r="H445" s="121"/>
    </row>
    <row r="446" spans="1:8" x14ac:dyDescent="0.25">
      <c r="A446" s="121"/>
      <c r="B446" s="121"/>
      <c r="C446" s="121"/>
      <c r="D446" s="121"/>
      <c r="E446" s="121"/>
      <c r="F446" s="121"/>
      <c r="G446" s="121"/>
      <c r="H446" s="121"/>
    </row>
    <row r="447" spans="1:8" x14ac:dyDescent="0.25">
      <c r="A447" s="121"/>
      <c r="B447" s="121"/>
      <c r="C447" s="121"/>
      <c r="D447" s="121"/>
      <c r="E447" s="121"/>
      <c r="F447" s="121"/>
      <c r="G447" s="121"/>
      <c r="H447" s="121"/>
    </row>
    <row r="448" spans="1:8" x14ac:dyDescent="0.25">
      <c r="A448" s="121"/>
      <c r="B448" s="121"/>
      <c r="C448" s="121"/>
      <c r="D448" s="121"/>
      <c r="E448" s="121"/>
      <c r="F448" s="121"/>
      <c r="G448" s="121"/>
      <c r="H448" s="121"/>
    </row>
    <row r="449" spans="1:8" x14ac:dyDescent="0.25">
      <c r="A449" s="121"/>
      <c r="B449" s="121"/>
      <c r="C449" s="121"/>
      <c r="D449" s="121"/>
      <c r="E449" s="121"/>
      <c r="F449" s="121"/>
      <c r="G449" s="121"/>
      <c r="H449" s="121"/>
    </row>
    <row r="450" spans="1:8" x14ac:dyDescent="0.25">
      <c r="A450" s="121"/>
      <c r="B450" s="121"/>
      <c r="C450" s="121"/>
      <c r="D450" s="121"/>
      <c r="E450" s="121"/>
      <c r="F450" s="121"/>
      <c r="G450" s="121"/>
      <c r="H450" s="121"/>
    </row>
    <row r="451" spans="1:8" x14ac:dyDescent="0.25">
      <c r="A451" s="121"/>
      <c r="B451" s="121"/>
      <c r="C451" s="121"/>
      <c r="D451" s="121"/>
      <c r="E451" s="121"/>
      <c r="F451" s="121"/>
      <c r="G451" s="121"/>
      <c r="H451" s="121"/>
    </row>
    <row r="452" spans="1:8" x14ac:dyDescent="0.25">
      <c r="A452" s="121"/>
      <c r="B452" s="121"/>
      <c r="C452" s="121"/>
      <c r="D452" s="121"/>
      <c r="E452" s="121"/>
      <c r="F452" s="121"/>
      <c r="G452" s="121"/>
      <c r="H452" s="121"/>
    </row>
    <row r="453" spans="1:8" x14ac:dyDescent="0.25">
      <c r="A453" s="121"/>
      <c r="B453" s="121"/>
      <c r="C453" s="121"/>
      <c r="D453" s="121"/>
      <c r="E453" s="121"/>
      <c r="F453" s="121"/>
      <c r="G453" s="121"/>
      <c r="H453" s="121"/>
    </row>
    <row r="454" spans="1:8" x14ac:dyDescent="0.25">
      <c r="A454" s="121"/>
      <c r="B454" s="121"/>
      <c r="C454" s="121"/>
      <c r="D454" s="121"/>
      <c r="E454" s="121"/>
      <c r="F454" s="121"/>
      <c r="G454" s="121"/>
      <c r="H454" s="121"/>
    </row>
    <row r="455" spans="1:8" x14ac:dyDescent="0.25">
      <c r="A455" s="121"/>
      <c r="B455" s="121"/>
      <c r="C455" s="121"/>
      <c r="D455" s="121"/>
      <c r="E455" s="121"/>
      <c r="F455" s="121"/>
      <c r="G455" s="121"/>
      <c r="H455" s="121"/>
    </row>
    <row r="456" spans="1:8" x14ac:dyDescent="0.25">
      <c r="A456" s="121"/>
      <c r="B456" s="121"/>
      <c r="C456" s="121"/>
      <c r="D456" s="121"/>
      <c r="E456" s="121"/>
      <c r="F456" s="121"/>
      <c r="G456" s="121"/>
      <c r="H456" s="121"/>
    </row>
    <row r="457" spans="1:8" x14ac:dyDescent="0.25">
      <c r="A457" s="121"/>
      <c r="B457" s="121"/>
      <c r="C457" s="121"/>
      <c r="D457" s="121"/>
      <c r="E457" s="121"/>
      <c r="F457" s="121"/>
      <c r="G457" s="121"/>
      <c r="H457" s="121"/>
    </row>
    <row r="458" spans="1:8" x14ac:dyDescent="0.25">
      <c r="A458" s="121"/>
      <c r="B458" s="121"/>
      <c r="C458" s="121"/>
      <c r="D458" s="121"/>
      <c r="E458" s="121"/>
      <c r="F458" s="121"/>
      <c r="G458" s="121"/>
      <c r="H458" s="121"/>
    </row>
    <row r="459" spans="1:8" x14ac:dyDescent="0.25">
      <c r="A459" s="121"/>
      <c r="B459" s="121"/>
      <c r="C459" s="121"/>
      <c r="D459" s="121"/>
      <c r="E459" s="121"/>
      <c r="F459" s="121"/>
      <c r="G459" s="121"/>
      <c r="H459" s="121"/>
    </row>
    <row r="460" spans="1:8" x14ac:dyDescent="0.25">
      <c r="A460" s="121"/>
      <c r="B460" s="121"/>
      <c r="C460" s="121"/>
      <c r="D460" s="121"/>
      <c r="E460" s="121"/>
      <c r="F460" s="121"/>
      <c r="G460" s="121"/>
      <c r="H460" s="121"/>
    </row>
    <row r="461" spans="1:8" x14ac:dyDescent="0.25">
      <c r="A461" s="121"/>
      <c r="B461" s="121"/>
      <c r="C461" s="121"/>
      <c r="D461" s="121"/>
      <c r="E461" s="121"/>
      <c r="F461" s="121"/>
      <c r="G461" s="121"/>
      <c r="H461" s="121"/>
    </row>
    <row r="462" spans="1:8" x14ac:dyDescent="0.25">
      <c r="A462" s="121"/>
      <c r="B462" s="121"/>
      <c r="C462" s="121"/>
      <c r="D462" s="121"/>
      <c r="E462" s="121"/>
      <c r="F462" s="121"/>
      <c r="G462" s="121"/>
      <c r="H462" s="121"/>
    </row>
    <row r="463" spans="1:8" x14ac:dyDescent="0.25">
      <c r="A463" s="121"/>
      <c r="B463" s="121"/>
      <c r="C463" s="121"/>
      <c r="D463" s="121"/>
      <c r="E463" s="121"/>
      <c r="F463" s="121"/>
      <c r="G463" s="121"/>
      <c r="H463" s="121"/>
    </row>
    <row r="464" spans="1:8" x14ac:dyDescent="0.25">
      <c r="A464" s="121"/>
      <c r="B464" s="121"/>
      <c r="C464" s="121"/>
      <c r="D464" s="121"/>
      <c r="E464" s="121"/>
      <c r="F464" s="121"/>
      <c r="G464" s="121"/>
      <c r="H464" s="121"/>
    </row>
    <row r="465" spans="1:8" x14ac:dyDescent="0.25">
      <c r="A465" s="121"/>
      <c r="B465" s="121"/>
      <c r="C465" s="121"/>
      <c r="D465" s="121"/>
      <c r="E465" s="121"/>
      <c r="F465" s="121"/>
      <c r="G465" s="121"/>
      <c r="H465" s="121"/>
    </row>
    <row r="466" spans="1:8" x14ac:dyDescent="0.25">
      <c r="A466" s="121"/>
      <c r="B466" s="121"/>
      <c r="C466" s="121"/>
      <c r="D466" s="121"/>
      <c r="E466" s="121"/>
      <c r="F466" s="121"/>
      <c r="G466" s="121"/>
      <c r="H466" s="121"/>
    </row>
    <row r="467" spans="1:8" x14ac:dyDescent="0.25">
      <c r="A467" s="121"/>
      <c r="B467" s="121"/>
      <c r="C467" s="121"/>
      <c r="D467" s="121"/>
      <c r="E467" s="121"/>
      <c r="F467" s="121"/>
      <c r="G467" s="121"/>
      <c r="H467" s="121"/>
    </row>
    <row r="468" spans="1:8" x14ac:dyDescent="0.25">
      <c r="A468" s="121"/>
      <c r="B468" s="121"/>
      <c r="C468" s="121"/>
      <c r="D468" s="121"/>
      <c r="E468" s="121"/>
      <c r="F468" s="121"/>
      <c r="G468" s="121"/>
      <c r="H468" s="121"/>
    </row>
    <row r="469" spans="1:8" x14ac:dyDescent="0.25">
      <c r="A469" s="121"/>
      <c r="B469" s="121"/>
      <c r="C469" s="121"/>
      <c r="D469" s="121"/>
      <c r="E469" s="121"/>
      <c r="F469" s="121"/>
      <c r="G469" s="121"/>
      <c r="H469" s="121"/>
    </row>
    <row r="470" spans="1:8" x14ac:dyDescent="0.25">
      <c r="A470" s="121"/>
      <c r="B470" s="121"/>
      <c r="C470" s="121"/>
      <c r="D470" s="121"/>
      <c r="E470" s="121"/>
      <c r="F470" s="121"/>
      <c r="G470" s="121"/>
      <c r="H470" s="121"/>
    </row>
    <row r="471" spans="1:8" x14ac:dyDescent="0.25">
      <c r="A471" s="121"/>
      <c r="B471" s="121"/>
      <c r="C471" s="121"/>
      <c r="D471" s="121"/>
      <c r="E471" s="121"/>
      <c r="F471" s="121"/>
      <c r="G471" s="121"/>
      <c r="H471" s="121"/>
    </row>
    <row r="472" spans="1:8" x14ac:dyDescent="0.25">
      <c r="A472" s="121"/>
      <c r="B472" s="121"/>
      <c r="C472" s="121"/>
      <c r="D472" s="121"/>
      <c r="E472" s="121"/>
      <c r="F472" s="121"/>
      <c r="G472" s="121"/>
      <c r="H472" s="121"/>
    </row>
    <row r="473" spans="1:8" x14ac:dyDescent="0.25">
      <c r="A473" s="121"/>
      <c r="B473" s="121"/>
      <c r="C473" s="121"/>
      <c r="D473" s="121"/>
      <c r="E473" s="121"/>
      <c r="F473" s="121"/>
      <c r="G473" s="121"/>
      <c r="H473" s="121"/>
    </row>
    <row r="474" spans="1:8" x14ac:dyDescent="0.25">
      <c r="A474" s="121"/>
      <c r="B474" s="121"/>
      <c r="C474" s="121"/>
      <c r="D474" s="121"/>
      <c r="E474" s="121"/>
      <c r="F474" s="121"/>
      <c r="G474" s="121"/>
      <c r="H474" s="121"/>
    </row>
    <row r="475" spans="1:8" x14ac:dyDescent="0.25">
      <c r="A475" s="121"/>
      <c r="B475" s="121"/>
      <c r="C475" s="121"/>
      <c r="D475" s="121"/>
      <c r="E475" s="121"/>
      <c r="F475" s="121"/>
      <c r="G475" s="121"/>
      <c r="H475" s="121"/>
    </row>
    <row r="476" spans="1:8" x14ac:dyDescent="0.25">
      <c r="A476" s="121"/>
      <c r="B476" s="121"/>
      <c r="C476" s="121"/>
      <c r="D476" s="121"/>
      <c r="E476" s="121"/>
      <c r="F476" s="121"/>
      <c r="G476" s="121"/>
      <c r="H476" s="121"/>
    </row>
    <row r="477" spans="1:8" x14ac:dyDescent="0.25">
      <c r="A477" s="121"/>
      <c r="B477" s="121"/>
      <c r="C477" s="121"/>
      <c r="D477" s="121"/>
      <c r="E477" s="121"/>
      <c r="F477" s="121"/>
      <c r="G477" s="121"/>
      <c r="H477" s="121"/>
    </row>
    <row r="478" spans="1:8" x14ac:dyDescent="0.25">
      <c r="A478" s="121"/>
      <c r="B478" s="121"/>
      <c r="C478" s="121"/>
      <c r="D478" s="121"/>
      <c r="E478" s="121"/>
      <c r="F478" s="121"/>
      <c r="G478" s="121"/>
      <c r="H478" s="121"/>
    </row>
    <row r="479" spans="1:8" x14ac:dyDescent="0.25">
      <c r="A479" s="121"/>
      <c r="B479" s="121"/>
      <c r="C479" s="121"/>
      <c r="D479" s="121"/>
      <c r="E479" s="121"/>
      <c r="F479" s="121"/>
      <c r="G479" s="121"/>
      <c r="H479" s="121"/>
    </row>
    <row r="480" spans="1:8" x14ac:dyDescent="0.25">
      <c r="A480" s="121"/>
      <c r="B480" s="121"/>
      <c r="C480" s="121"/>
      <c r="D480" s="121"/>
      <c r="E480" s="121"/>
      <c r="F480" s="121"/>
      <c r="G480" s="121"/>
      <c r="H480" s="121"/>
    </row>
    <row r="481" spans="1:8" x14ac:dyDescent="0.25">
      <c r="A481" s="121"/>
      <c r="B481" s="121"/>
      <c r="C481" s="121"/>
      <c r="D481" s="121"/>
      <c r="E481" s="121"/>
      <c r="F481" s="121"/>
      <c r="G481" s="121"/>
      <c r="H481" s="121"/>
    </row>
    <row r="482" spans="1:8" x14ac:dyDescent="0.25">
      <c r="A482" s="121"/>
      <c r="B482" s="121"/>
      <c r="C482" s="121"/>
      <c r="D482" s="121"/>
      <c r="E482" s="121"/>
      <c r="F482" s="121"/>
      <c r="G482" s="121"/>
      <c r="H482" s="121"/>
    </row>
    <row r="483" spans="1:8" x14ac:dyDescent="0.25">
      <c r="A483" s="121"/>
      <c r="B483" s="121"/>
      <c r="C483" s="121"/>
      <c r="D483" s="121"/>
      <c r="E483" s="121"/>
      <c r="F483" s="121"/>
      <c r="G483" s="121"/>
      <c r="H483" s="121"/>
    </row>
    <row r="484" spans="1:8" x14ac:dyDescent="0.25">
      <c r="A484" s="121"/>
      <c r="B484" s="121"/>
      <c r="C484" s="121"/>
      <c r="D484" s="121"/>
      <c r="E484" s="121"/>
      <c r="F484" s="121"/>
      <c r="G484" s="121"/>
      <c r="H484" s="121"/>
    </row>
    <row r="485" spans="1:8" x14ac:dyDescent="0.25">
      <c r="A485" s="121"/>
      <c r="B485" s="121"/>
      <c r="C485" s="121"/>
      <c r="D485" s="121"/>
      <c r="E485" s="121"/>
      <c r="F485" s="121"/>
      <c r="G485" s="121"/>
      <c r="H485" s="121"/>
    </row>
    <row r="486" spans="1:8" x14ac:dyDescent="0.25">
      <c r="A486" s="121"/>
      <c r="B486" s="121"/>
      <c r="C486" s="121"/>
      <c r="D486" s="121"/>
      <c r="E486" s="121"/>
      <c r="F486" s="121"/>
      <c r="G486" s="121"/>
      <c r="H486" s="121"/>
    </row>
    <row r="487" spans="1:8" x14ac:dyDescent="0.25">
      <c r="A487" s="121"/>
      <c r="B487" s="121"/>
      <c r="C487" s="121"/>
      <c r="D487" s="121"/>
      <c r="E487" s="121"/>
      <c r="F487" s="121"/>
      <c r="G487" s="121"/>
      <c r="H487" s="121"/>
    </row>
    <row r="488" spans="1:8" x14ac:dyDescent="0.25">
      <c r="A488" s="121"/>
      <c r="B488" s="121"/>
      <c r="C488" s="121"/>
      <c r="D488" s="121"/>
      <c r="E488" s="121"/>
      <c r="F488" s="121"/>
      <c r="G488" s="121"/>
      <c r="H488" s="121"/>
    </row>
    <row r="489" spans="1:8" x14ac:dyDescent="0.25">
      <c r="A489" s="121"/>
      <c r="B489" s="121"/>
      <c r="C489" s="121"/>
      <c r="D489" s="121"/>
      <c r="E489" s="121"/>
      <c r="F489" s="121"/>
      <c r="G489" s="121"/>
      <c r="H489" s="121"/>
    </row>
    <row r="490" spans="1:8" x14ac:dyDescent="0.25">
      <c r="A490" s="121"/>
      <c r="B490" s="121"/>
      <c r="C490" s="121"/>
      <c r="D490" s="121"/>
      <c r="E490" s="121"/>
      <c r="F490" s="121"/>
      <c r="G490" s="121"/>
      <c r="H490" s="121"/>
    </row>
    <row r="491" spans="1:8" x14ac:dyDescent="0.25">
      <c r="A491" s="121"/>
      <c r="B491" s="121"/>
      <c r="C491" s="121"/>
      <c r="D491" s="121"/>
      <c r="E491" s="121"/>
      <c r="F491" s="121"/>
      <c r="G491" s="121"/>
      <c r="H491" s="121"/>
    </row>
    <row r="492" spans="1:8" x14ac:dyDescent="0.25">
      <c r="A492" s="121"/>
      <c r="B492" s="121"/>
      <c r="C492" s="121"/>
      <c r="D492" s="121"/>
      <c r="E492" s="121"/>
      <c r="F492" s="121"/>
      <c r="G492" s="121"/>
      <c r="H492" s="121"/>
    </row>
    <row r="493" spans="1:8" x14ac:dyDescent="0.25">
      <c r="A493" s="121"/>
      <c r="B493" s="121"/>
      <c r="C493" s="121"/>
      <c r="D493" s="121"/>
      <c r="E493" s="121"/>
      <c r="F493" s="121"/>
      <c r="G493" s="121"/>
      <c r="H493" s="121"/>
    </row>
    <row r="494" spans="1:8" x14ac:dyDescent="0.25">
      <c r="A494" s="121"/>
      <c r="B494" s="121"/>
      <c r="C494" s="121"/>
      <c r="D494" s="121"/>
      <c r="E494" s="121"/>
      <c r="F494" s="121"/>
      <c r="G494" s="121"/>
      <c r="H494" s="121"/>
    </row>
    <row r="495" spans="1:8" x14ac:dyDescent="0.25">
      <c r="A495" s="121"/>
      <c r="B495" s="121"/>
      <c r="C495" s="121"/>
      <c r="D495" s="121"/>
      <c r="E495" s="121"/>
      <c r="F495" s="121"/>
      <c r="G495" s="121"/>
      <c r="H495" s="121"/>
    </row>
    <row r="496" spans="1:8" x14ac:dyDescent="0.25">
      <c r="A496" s="121"/>
      <c r="B496" s="121"/>
      <c r="C496" s="121"/>
      <c r="D496" s="121"/>
      <c r="E496" s="121"/>
      <c r="F496" s="121"/>
      <c r="G496" s="121"/>
      <c r="H496" s="121"/>
    </row>
    <row r="497" spans="1:8" x14ac:dyDescent="0.25">
      <c r="A497" s="121"/>
      <c r="B497" s="121"/>
      <c r="C497" s="121"/>
      <c r="D497" s="121"/>
      <c r="E497" s="121"/>
      <c r="F497" s="121"/>
      <c r="G497" s="121"/>
      <c r="H497" s="121"/>
    </row>
    <row r="498" spans="1:8" x14ac:dyDescent="0.25">
      <c r="A498" s="121"/>
      <c r="B498" s="121"/>
      <c r="C498" s="121"/>
      <c r="D498" s="121"/>
      <c r="E498" s="121"/>
      <c r="F498" s="121"/>
      <c r="G498" s="121"/>
      <c r="H498" s="121"/>
    </row>
    <row r="499" spans="1:8" x14ac:dyDescent="0.25">
      <c r="A499" s="121"/>
      <c r="B499" s="121"/>
      <c r="C499" s="121"/>
      <c r="D499" s="121"/>
      <c r="E499" s="121"/>
      <c r="F499" s="121"/>
      <c r="G499" s="121"/>
      <c r="H499" s="121"/>
    </row>
    <row r="500" spans="1:8" x14ac:dyDescent="0.25">
      <c r="A500" s="121"/>
      <c r="B500" s="121"/>
      <c r="C500" s="121"/>
      <c r="D500" s="121"/>
      <c r="E500" s="121"/>
      <c r="F500" s="121"/>
      <c r="G500" s="121"/>
      <c r="H500" s="121"/>
    </row>
    <row r="501" spans="1:8" x14ac:dyDescent="0.25">
      <c r="A501" s="121"/>
      <c r="B501" s="121"/>
      <c r="C501" s="121"/>
      <c r="D501" s="121"/>
      <c r="E501" s="121"/>
      <c r="F501" s="121"/>
      <c r="G501" s="121"/>
      <c r="H501" s="121"/>
    </row>
    <row r="502" spans="1:8" x14ac:dyDescent="0.25">
      <c r="A502" s="121"/>
      <c r="B502" s="121"/>
      <c r="C502" s="121"/>
      <c r="D502" s="121"/>
      <c r="E502" s="121"/>
      <c r="F502" s="121"/>
      <c r="G502" s="121"/>
      <c r="H502" s="121"/>
    </row>
    <row r="503" spans="1:8" x14ac:dyDescent="0.25">
      <c r="A503" s="121"/>
      <c r="B503" s="121"/>
      <c r="C503" s="121"/>
      <c r="D503" s="121"/>
      <c r="E503" s="121"/>
      <c r="F503" s="121"/>
      <c r="G503" s="121"/>
      <c r="H503" s="121"/>
    </row>
    <row r="504" spans="1:8" x14ac:dyDescent="0.25">
      <c r="A504" s="121"/>
      <c r="B504" s="121"/>
      <c r="C504" s="121"/>
      <c r="D504" s="121"/>
      <c r="E504" s="121"/>
      <c r="F504" s="121"/>
      <c r="G504" s="121"/>
      <c r="H504" s="121"/>
    </row>
    <row r="505" spans="1:8" x14ac:dyDescent="0.25">
      <c r="A505" s="121"/>
      <c r="B505" s="121"/>
      <c r="C505" s="121"/>
      <c r="D505" s="121"/>
      <c r="E505" s="121"/>
      <c r="F505" s="121"/>
      <c r="G505" s="121"/>
      <c r="H505" s="121"/>
    </row>
    <row r="506" spans="1:8" x14ac:dyDescent="0.25">
      <c r="A506" s="121"/>
      <c r="B506" s="121"/>
      <c r="C506" s="121"/>
      <c r="D506" s="121"/>
      <c r="E506" s="121"/>
      <c r="F506" s="121"/>
      <c r="G506" s="121"/>
      <c r="H506" s="121"/>
    </row>
    <row r="507" spans="1:8" x14ac:dyDescent="0.25">
      <c r="A507" s="121"/>
      <c r="B507" s="121"/>
      <c r="C507" s="121"/>
      <c r="D507" s="121"/>
      <c r="E507" s="121"/>
      <c r="F507" s="121"/>
      <c r="G507" s="121"/>
      <c r="H507" s="121"/>
    </row>
    <row r="508" spans="1:8" x14ac:dyDescent="0.25">
      <c r="A508" s="121"/>
      <c r="B508" s="121"/>
      <c r="C508" s="121"/>
      <c r="D508" s="121"/>
      <c r="E508" s="121"/>
      <c r="F508" s="121"/>
      <c r="G508" s="121"/>
      <c r="H508" s="121"/>
    </row>
    <row r="509" spans="1:8" x14ac:dyDescent="0.25">
      <c r="A509" s="121"/>
      <c r="B509" s="121"/>
      <c r="C509" s="121"/>
      <c r="D509" s="121"/>
      <c r="E509" s="121"/>
      <c r="F509" s="121"/>
      <c r="G509" s="121"/>
      <c r="H509" s="121"/>
    </row>
    <row r="510" spans="1:8" x14ac:dyDescent="0.25">
      <c r="A510" s="121"/>
      <c r="B510" s="121"/>
      <c r="C510" s="121"/>
      <c r="D510" s="121"/>
      <c r="E510" s="121"/>
      <c r="F510" s="121"/>
      <c r="G510" s="121"/>
      <c r="H510" s="121"/>
    </row>
    <row r="511" spans="1:8" x14ac:dyDescent="0.25">
      <c r="A511" s="121"/>
      <c r="B511" s="121"/>
      <c r="C511" s="121"/>
      <c r="D511" s="121"/>
      <c r="E511" s="121"/>
      <c r="F511" s="121"/>
      <c r="G511" s="121"/>
      <c r="H511" s="121"/>
    </row>
    <row r="512" spans="1:8" x14ac:dyDescent="0.25">
      <c r="A512" s="121"/>
      <c r="B512" s="121"/>
      <c r="C512" s="121"/>
      <c r="D512" s="121"/>
      <c r="E512" s="121"/>
      <c r="F512" s="121"/>
      <c r="G512" s="121"/>
      <c r="H512" s="121"/>
    </row>
    <row r="513" spans="1:8" x14ac:dyDescent="0.25">
      <c r="A513" s="121"/>
      <c r="B513" s="121"/>
      <c r="C513" s="121"/>
      <c r="D513" s="121"/>
      <c r="E513" s="121"/>
      <c r="F513" s="121"/>
      <c r="G513" s="121"/>
      <c r="H513" s="121"/>
    </row>
    <row r="514" spans="1:8" x14ac:dyDescent="0.25">
      <c r="A514" s="121"/>
      <c r="B514" s="121"/>
      <c r="C514" s="121"/>
      <c r="D514" s="121"/>
      <c r="E514" s="121"/>
      <c r="F514" s="121"/>
      <c r="G514" s="121"/>
      <c r="H514" s="121"/>
    </row>
    <row r="515" spans="1:8" x14ac:dyDescent="0.25">
      <c r="A515" s="121"/>
      <c r="B515" s="121"/>
      <c r="C515" s="121"/>
      <c r="D515" s="121"/>
      <c r="E515" s="121"/>
      <c r="F515" s="121"/>
      <c r="G515" s="121"/>
      <c r="H515" s="121"/>
    </row>
    <row r="516" spans="1:8" x14ac:dyDescent="0.25">
      <c r="A516" s="121"/>
      <c r="B516" s="121"/>
      <c r="C516" s="121"/>
      <c r="D516" s="121"/>
      <c r="E516" s="121"/>
      <c r="F516" s="121"/>
      <c r="G516" s="121"/>
      <c r="H516" s="121"/>
    </row>
    <row r="517" spans="1:8" x14ac:dyDescent="0.25">
      <c r="A517" s="121"/>
      <c r="B517" s="121"/>
      <c r="C517" s="121"/>
      <c r="D517" s="121"/>
      <c r="E517" s="121"/>
      <c r="F517" s="121"/>
      <c r="G517" s="121"/>
      <c r="H517" s="121"/>
    </row>
    <row r="518" spans="1:8" x14ac:dyDescent="0.25">
      <c r="A518" s="121"/>
      <c r="B518" s="121"/>
      <c r="C518" s="121"/>
      <c r="D518" s="121"/>
      <c r="E518" s="121"/>
      <c r="F518" s="121"/>
      <c r="G518" s="121"/>
      <c r="H518" s="121"/>
    </row>
    <row r="519" spans="1:8" x14ac:dyDescent="0.25">
      <c r="A519" s="121"/>
      <c r="B519" s="121"/>
      <c r="C519" s="121"/>
      <c r="D519" s="121"/>
      <c r="E519" s="121"/>
      <c r="F519" s="121"/>
      <c r="G519" s="121"/>
      <c r="H519" s="121"/>
    </row>
    <row r="520" spans="1:8" x14ac:dyDescent="0.25">
      <c r="A520" s="121"/>
      <c r="B520" s="121"/>
      <c r="C520" s="121"/>
      <c r="D520" s="121"/>
      <c r="E520" s="121"/>
      <c r="F520" s="121"/>
      <c r="G520" s="121"/>
      <c r="H520" s="121"/>
    </row>
    <row r="521" spans="1:8" x14ac:dyDescent="0.25">
      <c r="A521" s="121"/>
      <c r="B521" s="121"/>
      <c r="C521" s="121"/>
      <c r="D521" s="121"/>
      <c r="E521" s="121"/>
      <c r="F521" s="121"/>
      <c r="G521" s="121"/>
      <c r="H521" s="121"/>
    </row>
    <row r="522" spans="1:8" x14ac:dyDescent="0.25">
      <c r="A522" s="121"/>
      <c r="B522" s="121"/>
      <c r="C522" s="121"/>
      <c r="D522" s="121"/>
      <c r="E522" s="121"/>
      <c r="F522" s="121"/>
      <c r="G522" s="121"/>
      <c r="H522" s="121"/>
    </row>
    <row r="523" spans="1:8" x14ac:dyDescent="0.25">
      <c r="A523" s="121"/>
      <c r="B523" s="121"/>
      <c r="C523" s="121"/>
      <c r="D523" s="121"/>
      <c r="E523" s="121"/>
      <c r="F523" s="121"/>
      <c r="G523" s="121"/>
      <c r="H523" s="121"/>
    </row>
    <row r="524" spans="1:8" x14ac:dyDescent="0.25">
      <c r="A524" s="121"/>
      <c r="B524" s="121"/>
      <c r="C524" s="121"/>
      <c r="D524" s="121"/>
      <c r="E524" s="121"/>
      <c r="F524" s="121"/>
      <c r="G524" s="121"/>
      <c r="H524" s="121"/>
    </row>
    <row r="525" spans="1:8" x14ac:dyDescent="0.25">
      <c r="A525" s="121"/>
      <c r="B525" s="121"/>
      <c r="C525" s="121"/>
      <c r="D525" s="121"/>
      <c r="E525" s="121"/>
      <c r="F525" s="121"/>
      <c r="G525" s="121"/>
      <c r="H525" s="121"/>
    </row>
    <row r="526" spans="1:8" x14ac:dyDescent="0.25">
      <c r="A526" s="121"/>
      <c r="B526" s="121"/>
      <c r="C526" s="121"/>
      <c r="D526" s="121"/>
      <c r="E526" s="121"/>
      <c r="F526" s="121"/>
      <c r="G526" s="121"/>
      <c r="H526" s="121"/>
    </row>
    <row r="527" spans="1:8" x14ac:dyDescent="0.25">
      <c r="A527" s="121"/>
      <c r="B527" s="121"/>
      <c r="C527" s="121"/>
      <c r="D527" s="121"/>
      <c r="E527" s="121"/>
      <c r="F527" s="121"/>
      <c r="G527" s="121"/>
      <c r="H527" s="121"/>
    </row>
    <row r="528" spans="1:8" x14ac:dyDescent="0.25">
      <c r="A528" s="121"/>
      <c r="B528" s="121"/>
      <c r="C528" s="121"/>
      <c r="D528" s="121"/>
      <c r="E528" s="121"/>
      <c r="F528" s="121"/>
      <c r="G528" s="121"/>
      <c r="H528" s="121"/>
    </row>
    <row r="529" spans="1:8" x14ac:dyDescent="0.25">
      <c r="A529" s="121"/>
      <c r="B529" s="121"/>
      <c r="C529" s="121"/>
      <c r="D529" s="121"/>
      <c r="E529" s="121"/>
      <c r="F529" s="121"/>
      <c r="G529" s="121"/>
      <c r="H529" s="121"/>
    </row>
    <row r="530" spans="1:8" x14ac:dyDescent="0.25">
      <c r="A530" s="121"/>
      <c r="B530" s="121"/>
      <c r="C530" s="121"/>
      <c r="D530" s="121"/>
      <c r="E530" s="121"/>
      <c r="F530" s="121"/>
      <c r="G530" s="121"/>
      <c r="H530" s="121"/>
    </row>
    <row r="531" spans="1:8" x14ac:dyDescent="0.25">
      <c r="A531" s="121"/>
      <c r="B531" s="121"/>
      <c r="C531" s="121"/>
      <c r="D531" s="121"/>
      <c r="E531" s="121"/>
      <c r="F531" s="121"/>
      <c r="G531" s="121"/>
      <c r="H531" s="121"/>
    </row>
    <row r="532" spans="1:8" x14ac:dyDescent="0.25">
      <c r="A532" s="121"/>
      <c r="B532" s="121"/>
      <c r="C532" s="121"/>
      <c r="D532" s="121"/>
      <c r="E532" s="121"/>
      <c r="F532" s="121"/>
      <c r="G532" s="121"/>
      <c r="H532" s="121"/>
    </row>
    <row r="533" spans="1:8" x14ac:dyDescent="0.25">
      <c r="A533" s="121"/>
      <c r="B533" s="121"/>
      <c r="C533" s="121"/>
      <c r="D533" s="121"/>
      <c r="E533" s="121"/>
      <c r="F533" s="121"/>
      <c r="G533" s="121"/>
      <c r="H533" s="121"/>
    </row>
    <row r="534" spans="1:8" x14ac:dyDescent="0.25">
      <c r="A534" s="121"/>
      <c r="B534" s="121"/>
      <c r="C534" s="121"/>
      <c r="D534" s="121"/>
      <c r="E534" s="121"/>
      <c r="F534" s="121"/>
      <c r="G534" s="121"/>
      <c r="H534" s="121"/>
    </row>
    <row r="535" spans="1:8" x14ac:dyDescent="0.25">
      <c r="A535" s="121"/>
      <c r="B535" s="121"/>
      <c r="C535" s="121"/>
      <c r="D535" s="121"/>
      <c r="E535" s="121"/>
      <c r="F535" s="121"/>
      <c r="G535" s="121"/>
      <c r="H535" s="121"/>
    </row>
    <row r="536" spans="1:8" x14ac:dyDescent="0.25">
      <c r="A536" s="121"/>
      <c r="B536" s="121"/>
      <c r="C536" s="121"/>
      <c r="D536" s="121"/>
      <c r="E536" s="121"/>
      <c r="F536" s="121"/>
      <c r="G536" s="121"/>
      <c r="H536" s="121"/>
    </row>
    <row r="537" spans="1:8" x14ac:dyDescent="0.25">
      <c r="A537" s="121"/>
      <c r="B537" s="121"/>
      <c r="C537" s="121"/>
      <c r="D537" s="121"/>
      <c r="E537" s="121"/>
      <c r="F537" s="121"/>
      <c r="G537" s="121"/>
      <c r="H537" s="121"/>
    </row>
    <row r="538" spans="1:8" x14ac:dyDescent="0.25">
      <c r="A538" s="121"/>
      <c r="B538" s="121"/>
      <c r="C538" s="121"/>
      <c r="D538" s="121"/>
      <c r="E538" s="121"/>
      <c r="F538" s="121"/>
      <c r="G538" s="121"/>
      <c r="H538" s="121"/>
    </row>
    <row r="539" spans="1:8" x14ac:dyDescent="0.25">
      <c r="A539" s="121"/>
      <c r="B539" s="121"/>
      <c r="C539" s="121"/>
      <c r="D539" s="121"/>
      <c r="E539" s="121"/>
      <c r="F539" s="121"/>
      <c r="G539" s="121"/>
      <c r="H539" s="121"/>
    </row>
    <row r="540" spans="1:8" x14ac:dyDescent="0.25">
      <c r="A540" s="121"/>
      <c r="B540" s="121"/>
      <c r="C540" s="121"/>
      <c r="D540" s="121"/>
      <c r="E540" s="121"/>
      <c r="F540" s="121"/>
      <c r="G540" s="121"/>
      <c r="H540" s="121"/>
    </row>
    <row r="541" spans="1:8" x14ac:dyDescent="0.25">
      <c r="A541" s="121"/>
      <c r="B541" s="121"/>
      <c r="C541" s="121"/>
      <c r="D541" s="121"/>
      <c r="E541" s="121"/>
      <c r="F541" s="121"/>
      <c r="G541" s="121"/>
      <c r="H541" s="121"/>
    </row>
    <row r="542" spans="1:8" x14ac:dyDescent="0.25">
      <c r="A542" s="121"/>
      <c r="B542" s="121"/>
      <c r="C542" s="121"/>
      <c r="D542" s="121"/>
      <c r="E542" s="121"/>
      <c r="F542" s="121"/>
      <c r="G542" s="121"/>
      <c r="H542" s="121"/>
    </row>
    <row r="543" spans="1:8" x14ac:dyDescent="0.25">
      <c r="A543" s="121"/>
      <c r="B543" s="121"/>
      <c r="C543" s="121"/>
      <c r="D543" s="121"/>
      <c r="E543" s="121"/>
      <c r="F543" s="121"/>
      <c r="G543" s="121"/>
      <c r="H543" s="121"/>
    </row>
    <row r="544" spans="1:8" x14ac:dyDescent="0.25">
      <c r="A544" s="121"/>
      <c r="B544" s="121"/>
      <c r="C544" s="121"/>
      <c r="D544" s="121"/>
      <c r="E544" s="121"/>
      <c r="F544" s="121"/>
      <c r="G544" s="121"/>
      <c r="H544" s="121"/>
    </row>
    <row r="545" spans="1:8" x14ac:dyDescent="0.25">
      <c r="A545" s="121"/>
      <c r="B545" s="121"/>
      <c r="C545" s="121"/>
      <c r="D545" s="121"/>
      <c r="E545" s="121"/>
      <c r="F545" s="121"/>
      <c r="G545" s="121"/>
      <c r="H545" s="121"/>
    </row>
    <row r="546" spans="1:8" x14ac:dyDescent="0.25">
      <c r="A546" s="121"/>
      <c r="B546" s="121"/>
      <c r="C546" s="121"/>
      <c r="D546" s="121"/>
      <c r="E546" s="121"/>
      <c r="F546" s="121"/>
      <c r="G546" s="121"/>
      <c r="H546" s="121"/>
    </row>
    <row r="547" spans="1:8" x14ac:dyDescent="0.25">
      <c r="A547" s="121"/>
      <c r="B547" s="121"/>
      <c r="C547" s="121"/>
      <c r="D547" s="121"/>
      <c r="E547" s="121"/>
      <c r="F547" s="121"/>
      <c r="G547" s="121"/>
      <c r="H547" s="121"/>
    </row>
    <row r="548" spans="1:8" x14ac:dyDescent="0.25">
      <c r="A548" s="121"/>
      <c r="B548" s="121"/>
      <c r="C548" s="121"/>
      <c r="D548" s="121"/>
      <c r="E548" s="121"/>
      <c r="F548" s="121"/>
      <c r="G548" s="121"/>
      <c r="H548" s="121"/>
    </row>
    <row r="549" spans="1:8" x14ac:dyDescent="0.25">
      <c r="A549" s="121"/>
      <c r="B549" s="121"/>
      <c r="C549" s="121"/>
      <c r="D549" s="121"/>
      <c r="E549" s="121"/>
      <c r="F549" s="121"/>
      <c r="G549" s="121"/>
      <c r="H549" s="121"/>
    </row>
    <row r="550" spans="1:8" x14ac:dyDescent="0.25">
      <c r="A550" s="121"/>
      <c r="B550" s="121"/>
      <c r="C550" s="121"/>
      <c r="D550" s="121"/>
      <c r="E550" s="121"/>
      <c r="F550" s="121"/>
      <c r="G550" s="121"/>
      <c r="H550" s="121"/>
    </row>
    <row r="551" spans="1:8" x14ac:dyDescent="0.25">
      <c r="A551" s="121"/>
      <c r="B551" s="121"/>
      <c r="C551" s="121"/>
      <c r="D551" s="121"/>
      <c r="E551" s="121"/>
      <c r="F551" s="121"/>
      <c r="G551" s="121"/>
      <c r="H551" s="121"/>
    </row>
    <row r="552" spans="1:8" x14ac:dyDescent="0.25">
      <c r="A552" s="121"/>
      <c r="B552" s="121"/>
      <c r="C552" s="121"/>
      <c r="D552" s="121"/>
      <c r="E552" s="121"/>
      <c r="F552" s="121"/>
      <c r="G552" s="121"/>
      <c r="H552" s="121"/>
    </row>
    <row r="553" spans="1:8" x14ac:dyDescent="0.25">
      <c r="A553" s="121"/>
      <c r="B553" s="121"/>
      <c r="C553" s="121"/>
      <c r="D553" s="121"/>
      <c r="E553" s="121"/>
      <c r="F553" s="121"/>
      <c r="G553" s="121"/>
      <c r="H553" s="121"/>
    </row>
    <row r="554" spans="1:8" x14ac:dyDescent="0.25">
      <c r="A554" s="121"/>
      <c r="B554" s="121"/>
      <c r="C554" s="121"/>
      <c r="D554" s="121"/>
      <c r="E554" s="121"/>
      <c r="F554" s="121"/>
      <c r="G554" s="121"/>
      <c r="H554" s="121"/>
    </row>
    <row r="555" spans="1:8" x14ac:dyDescent="0.25">
      <c r="A555" s="121"/>
      <c r="B555" s="121"/>
      <c r="C555" s="121"/>
      <c r="D555" s="121"/>
      <c r="E555" s="121"/>
      <c r="F555" s="121"/>
      <c r="G555" s="121"/>
      <c r="H555" s="121"/>
    </row>
    <row r="556" spans="1:8" x14ac:dyDescent="0.25">
      <c r="A556" s="121"/>
      <c r="B556" s="121"/>
      <c r="C556" s="121"/>
      <c r="D556" s="121"/>
      <c r="E556" s="121"/>
      <c r="F556" s="121"/>
      <c r="G556" s="121"/>
      <c r="H556" s="121"/>
    </row>
    <row r="557" spans="1:8" x14ac:dyDescent="0.25">
      <c r="A557" s="121"/>
      <c r="B557" s="121"/>
      <c r="C557" s="121"/>
      <c r="D557" s="121"/>
      <c r="E557" s="121"/>
      <c r="F557" s="121"/>
      <c r="G557" s="121"/>
      <c r="H557" s="121"/>
    </row>
    <row r="558" spans="1:8" x14ac:dyDescent="0.25">
      <c r="A558" s="121"/>
      <c r="B558" s="121"/>
      <c r="C558" s="121"/>
      <c r="D558" s="121"/>
      <c r="E558" s="121"/>
      <c r="F558" s="121"/>
      <c r="G558" s="121"/>
      <c r="H558" s="121"/>
    </row>
    <row r="559" spans="1:8" x14ac:dyDescent="0.25">
      <c r="A559" s="121"/>
      <c r="B559" s="121"/>
      <c r="C559" s="121"/>
      <c r="D559" s="121"/>
      <c r="E559" s="121"/>
      <c r="F559" s="121"/>
      <c r="G559" s="121"/>
      <c r="H559" s="121"/>
    </row>
    <row r="560" spans="1:8" x14ac:dyDescent="0.25">
      <c r="A560" s="121"/>
      <c r="B560" s="121"/>
      <c r="C560" s="121"/>
      <c r="D560" s="121"/>
      <c r="E560" s="121"/>
      <c r="F560" s="121"/>
      <c r="G560" s="121"/>
      <c r="H560" s="121"/>
    </row>
    <row r="561" spans="1:8" x14ac:dyDescent="0.25">
      <c r="A561" s="121"/>
      <c r="B561" s="121"/>
      <c r="C561" s="121"/>
      <c r="D561" s="121"/>
      <c r="E561" s="121"/>
      <c r="F561" s="121"/>
      <c r="G561" s="121"/>
      <c r="H561" s="121"/>
    </row>
    <row r="562" spans="1:8" x14ac:dyDescent="0.25">
      <c r="A562" s="121"/>
      <c r="B562" s="121"/>
      <c r="C562" s="121"/>
      <c r="D562" s="121"/>
      <c r="E562" s="121"/>
      <c r="F562" s="121"/>
      <c r="G562" s="121"/>
      <c r="H562" s="121"/>
    </row>
    <row r="563" spans="1:8" x14ac:dyDescent="0.25">
      <c r="A563" s="121"/>
      <c r="B563" s="121"/>
      <c r="C563" s="121"/>
      <c r="D563" s="121"/>
      <c r="E563" s="121"/>
      <c r="F563" s="121"/>
      <c r="G563" s="121"/>
      <c r="H563" s="121"/>
    </row>
    <row r="564" spans="1:8" x14ac:dyDescent="0.25">
      <c r="A564" s="121"/>
      <c r="B564" s="121"/>
      <c r="C564" s="121"/>
      <c r="D564" s="121"/>
      <c r="E564" s="121"/>
      <c r="F564" s="121"/>
      <c r="G564" s="121"/>
      <c r="H564" s="121"/>
    </row>
    <row r="565" spans="1:8" x14ac:dyDescent="0.25">
      <c r="A565" s="121"/>
      <c r="B565" s="121"/>
      <c r="C565" s="121"/>
      <c r="D565" s="121"/>
      <c r="E565" s="121"/>
      <c r="F565" s="121"/>
      <c r="G565" s="121"/>
      <c r="H565" s="121"/>
    </row>
    <row r="566" spans="1:8" x14ac:dyDescent="0.25">
      <c r="A566" s="121"/>
      <c r="B566" s="121"/>
      <c r="C566" s="121"/>
      <c r="D566" s="121"/>
      <c r="E566" s="121"/>
      <c r="F566" s="121"/>
      <c r="G566" s="121"/>
      <c r="H566" s="121"/>
    </row>
    <row r="567" spans="1:8" x14ac:dyDescent="0.25">
      <c r="A567" s="121"/>
      <c r="B567" s="121"/>
      <c r="C567" s="121"/>
      <c r="D567" s="121"/>
      <c r="E567" s="121"/>
      <c r="F567" s="121"/>
      <c r="G567" s="121"/>
      <c r="H567" s="121"/>
    </row>
    <row r="568" spans="1:8" x14ac:dyDescent="0.25">
      <c r="A568" s="121"/>
      <c r="B568" s="121"/>
      <c r="C568" s="121"/>
      <c r="D568" s="121"/>
      <c r="E568" s="121"/>
      <c r="F568" s="121"/>
      <c r="G568" s="121"/>
      <c r="H568" s="121"/>
    </row>
    <row r="569" spans="1:8" x14ac:dyDescent="0.25">
      <c r="A569" s="121"/>
      <c r="B569" s="121"/>
      <c r="C569" s="121"/>
      <c r="D569" s="121"/>
      <c r="E569" s="121"/>
      <c r="F569" s="121"/>
      <c r="G569" s="121"/>
      <c r="H569" s="121"/>
    </row>
    <row r="570" spans="1:8" x14ac:dyDescent="0.25">
      <c r="A570" s="121"/>
      <c r="B570" s="121"/>
      <c r="C570" s="121"/>
      <c r="D570" s="121"/>
      <c r="E570" s="121"/>
      <c r="F570" s="121"/>
      <c r="G570" s="121"/>
      <c r="H570" s="121"/>
    </row>
    <row r="571" spans="1:8" x14ac:dyDescent="0.25">
      <c r="A571" s="121"/>
      <c r="B571" s="121"/>
      <c r="C571" s="121"/>
      <c r="D571" s="121"/>
      <c r="E571" s="121"/>
      <c r="F571" s="121"/>
      <c r="G571" s="121"/>
      <c r="H571" s="121"/>
    </row>
    <row r="572" spans="1:8" x14ac:dyDescent="0.25">
      <c r="A572" s="121"/>
      <c r="B572" s="121"/>
      <c r="C572" s="121"/>
      <c r="D572" s="121"/>
      <c r="E572" s="121"/>
      <c r="F572" s="121"/>
      <c r="G572" s="121"/>
      <c r="H572" s="121"/>
    </row>
    <row r="573" spans="1:8" x14ac:dyDescent="0.25">
      <c r="A573" s="121"/>
      <c r="B573" s="121"/>
      <c r="C573" s="121"/>
      <c r="D573" s="121"/>
      <c r="E573" s="121"/>
      <c r="F573" s="121"/>
      <c r="G573" s="121"/>
      <c r="H573" s="121"/>
    </row>
    <row r="574" spans="1:8" x14ac:dyDescent="0.25">
      <c r="A574" s="121"/>
      <c r="B574" s="121"/>
      <c r="C574" s="121"/>
      <c r="D574" s="121"/>
      <c r="E574" s="121"/>
      <c r="F574" s="121"/>
      <c r="G574" s="121"/>
      <c r="H574" s="121"/>
    </row>
    <row r="575" spans="1:8" x14ac:dyDescent="0.25">
      <c r="A575" s="121"/>
      <c r="B575" s="121"/>
      <c r="C575" s="121"/>
      <c r="D575" s="121"/>
      <c r="E575" s="121"/>
      <c r="F575" s="121"/>
      <c r="G575" s="121"/>
      <c r="H575" s="121"/>
    </row>
    <row r="576" spans="1:8" x14ac:dyDescent="0.25">
      <c r="A576" s="121"/>
      <c r="B576" s="121"/>
      <c r="C576" s="121"/>
      <c r="D576" s="121"/>
      <c r="E576" s="121"/>
      <c r="F576" s="121"/>
      <c r="G576" s="121"/>
      <c r="H576" s="121"/>
    </row>
    <row r="577" spans="1:8" x14ac:dyDescent="0.25">
      <c r="A577" s="121"/>
      <c r="B577" s="121"/>
      <c r="C577" s="121"/>
      <c r="D577" s="121"/>
      <c r="E577" s="121"/>
      <c r="F577" s="121"/>
      <c r="G577" s="121"/>
      <c r="H577" s="121"/>
    </row>
    <row r="578" spans="1:8" x14ac:dyDescent="0.25">
      <c r="A578" s="121"/>
      <c r="B578" s="121"/>
      <c r="C578" s="121"/>
      <c r="D578" s="121"/>
      <c r="E578" s="121"/>
      <c r="F578" s="121"/>
      <c r="G578" s="121"/>
      <c r="H578" s="121"/>
    </row>
    <row r="579" spans="1:8" x14ac:dyDescent="0.25">
      <c r="A579" s="121"/>
      <c r="B579" s="121"/>
      <c r="C579" s="121"/>
      <c r="D579" s="121"/>
      <c r="E579" s="121"/>
      <c r="F579" s="121"/>
      <c r="G579" s="121"/>
      <c r="H579" s="121"/>
    </row>
    <row r="580" spans="1:8" x14ac:dyDescent="0.25">
      <c r="A580" s="121"/>
      <c r="B580" s="121"/>
      <c r="C580" s="121"/>
      <c r="D580" s="121"/>
      <c r="E580" s="121"/>
      <c r="F580" s="121"/>
      <c r="G580" s="121"/>
      <c r="H580" s="121"/>
    </row>
    <row r="581" spans="1:8" x14ac:dyDescent="0.25">
      <c r="A581" s="121"/>
      <c r="B581" s="121"/>
      <c r="C581" s="121"/>
      <c r="D581" s="121"/>
      <c r="E581" s="121"/>
      <c r="F581" s="121"/>
      <c r="G581" s="121"/>
      <c r="H581" s="121"/>
    </row>
    <row r="582" spans="1:8" x14ac:dyDescent="0.25">
      <c r="A582" s="121"/>
      <c r="B582" s="121"/>
      <c r="C582" s="121"/>
      <c r="D582" s="121"/>
      <c r="E582" s="121"/>
      <c r="F582" s="121"/>
      <c r="G582" s="121"/>
      <c r="H582" s="121"/>
    </row>
    <row r="583" spans="1:8" x14ac:dyDescent="0.25">
      <c r="A583" s="121"/>
      <c r="B583" s="121"/>
      <c r="C583" s="121"/>
      <c r="D583" s="121"/>
      <c r="E583" s="121"/>
      <c r="F583" s="121"/>
      <c r="G583" s="121"/>
      <c r="H583" s="121"/>
    </row>
    <row r="584" spans="1:8" x14ac:dyDescent="0.25">
      <c r="A584" s="121"/>
      <c r="B584" s="121"/>
      <c r="C584" s="121"/>
      <c r="D584" s="121"/>
      <c r="E584" s="121"/>
      <c r="F584" s="121"/>
      <c r="G584" s="121"/>
      <c r="H584" s="121"/>
    </row>
    <row r="585" spans="1:8" x14ac:dyDescent="0.25">
      <c r="A585" s="121"/>
      <c r="B585" s="121"/>
      <c r="C585" s="121"/>
      <c r="D585" s="121"/>
      <c r="E585" s="121"/>
      <c r="F585" s="121"/>
      <c r="G585" s="121"/>
      <c r="H585" s="121"/>
    </row>
    <row r="586" spans="1:8" x14ac:dyDescent="0.25">
      <c r="A586" s="121"/>
      <c r="B586" s="121"/>
      <c r="C586" s="121"/>
      <c r="D586" s="121"/>
      <c r="E586" s="121"/>
      <c r="F586" s="121"/>
      <c r="G586" s="121"/>
      <c r="H586" s="121"/>
    </row>
    <row r="587" spans="1:8" x14ac:dyDescent="0.25">
      <c r="A587" s="121"/>
      <c r="B587" s="121"/>
      <c r="C587" s="121"/>
      <c r="D587" s="121"/>
      <c r="E587" s="121"/>
      <c r="F587" s="121"/>
      <c r="G587" s="121"/>
      <c r="H587" s="121"/>
    </row>
    <row r="588" spans="1:8" x14ac:dyDescent="0.25">
      <c r="A588" s="121"/>
      <c r="B588" s="121"/>
      <c r="C588" s="121"/>
      <c r="D588" s="121"/>
      <c r="E588" s="121"/>
      <c r="F588" s="121"/>
      <c r="G588" s="121"/>
      <c r="H588" s="121"/>
    </row>
    <row r="589" spans="1:8" x14ac:dyDescent="0.25">
      <c r="A589" s="121"/>
      <c r="B589" s="121"/>
      <c r="C589" s="121"/>
      <c r="D589" s="121"/>
      <c r="E589" s="121"/>
      <c r="F589" s="121"/>
      <c r="G589" s="121"/>
      <c r="H589" s="121"/>
    </row>
    <row r="590" spans="1:8" x14ac:dyDescent="0.25">
      <c r="A590" s="121"/>
      <c r="B590" s="121"/>
      <c r="C590" s="121"/>
      <c r="D590" s="121"/>
      <c r="E590" s="121"/>
      <c r="F590" s="121"/>
      <c r="G590" s="121"/>
      <c r="H590" s="121"/>
    </row>
    <row r="591" spans="1:8" x14ac:dyDescent="0.25">
      <c r="A591" s="121"/>
      <c r="B591" s="121"/>
      <c r="C591" s="121"/>
      <c r="D591" s="121"/>
      <c r="E591" s="121"/>
      <c r="F591" s="121"/>
      <c r="G591" s="121"/>
      <c r="H591" s="121"/>
    </row>
    <row r="592" spans="1:8" x14ac:dyDescent="0.25">
      <c r="A592" s="121"/>
      <c r="B592" s="121"/>
      <c r="C592" s="121"/>
      <c r="D592" s="121"/>
      <c r="E592" s="121"/>
      <c r="F592" s="121"/>
      <c r="G592" s="121"/>
      <c r="H592" s="121"/>
    </row>
    <row r="593" spans="1:8" x14ac:dyDescent="0.25">
      <c r="A593" s="121"/>
      <c r="B593" s="121"/>
      <c r="C593" s="121"/>
      <c r="D593" s="121"/>
      <c r="E593" s="121"/>
      <c r="F593" s="121"/>
      <c r="G593" s="121"/>
      <c r="H593" s="121"/>
    </row>
    <row r="594" spans="1:8" x14ac:dyDescent="0.25">
      <c r="A594" s="121"/>
      <c r="B594" s="121"/>
      <c r="C594" s="121"/>
      <c r="D594" s="121"/>
      <c r="E594" s="121"/>
      <c r="F594" s="121"/>
      <c r="G594" s="121"/>
      <c r="H594" s="121"/>
    </row>
    <row r="595" spans="1:8" x14ac:dyDescent="0.25">
      <c r="A595" s="121"/>
      <c r="B595" s="121"/>
      <c r="C595" s="121"/>
      <c r="D595" s="121"/>
      <c r="E595" s="121"/>
      <c r="F595" s="121"/>
      <c r="G595" s="121"/>
      <c r="H595" s="121"/>
    </row>
    <row r="596" spans="1:8" x14ac:dyDescent="0.25">
      <c r="A596" s="121"/>
      <c r="B596" s="121"/>
      <c r="C596" s="121"/>
      <c r="D596" s="121"/>
      <c r="E596" s="121"/>
      <c r="F596" s="121"/>
      <c r="G596" s="121"/>
      <c r="H596" s="121"/>
    </row>
    <row r="597" spans="1:8" x14ac:dyDescent="0.25">
      <c r="A597" s="121"/>
      <c r="B597" s="121"/>
      <c r="C597" s="121"/>
      <c r="D597" s="121"/>
      <c r="E597" s="121"/>
      <c r="F597" s="121"/>
      <c r="G597" s="121"/>
      <c r="H597" s="121"/>
    </row>
    <row r="598" spans="1:8" x14ac:dyDescent="0.25">
      <c r="A598" s="121"/>
      <c r="B598" s="121"/>
      <c r="C598" s="121"/>
      <c r="D598" s="121"/>
      <c r="E598" s="121"/>
      <c r="F598" s="121"/>
      <c r="G598" s="121"/>
      <c r="H598" s="121"/>
    </row>
    <row r="599" spans="1:8" x14ac:dyDescent="0.25">
      <c r="A599" s="121"/>
      <c r="B599" s="121"/>
      <c r="C599" s="121"/>
      <c r="D599" s="121"/>
      <c r="E599" s="121"/>
      <c r="F599" s="121"/>
      <c r="G599" s="121"/>
      <c r="H599" s="121"/>
    </row>
    <row r="600" spans="1:8" x14ac:dyDescent="0.25">
      <c r="A600" s="121"/>
      <c r="B600" s="121"/>
      <c r="C600" s="121"/>
      <c r="D600" s="121"/>
      <c r="E600" s="121"/>
      <c r="F600" s="121"/>
      <c r="G600" s="121"/>
      <c r="H600" s="121"/>
    </row>
    <row r="601" spans="1:8" x14ac:dyDescent="0.25">
      <c r="A601" s="121"/>
      <c r="B601" s="121"/>
      <c r="C601" s="121"/>
      <c r="D601" s="121"/>
      <c r="E601" s="121"/>
      <c r="F601" s="121"/>
      <c r="G601" s="121"/>
      <c r="H601" s="121"/>
    </row>
    <row r="602" spans="1:8" x14ac:dyDescent="0.25">
      <c r="A602" s="121"/>
      <c r="B602" s="121"/>
      <c r="C602" s="121"/>
      <c r="D602" s="121"/>
      <c r="E602" s="121"/>
      <c r="F602" s="121"/>
      <c r="G602" s="121"/>
      <c r="H602" s="121"/>
    </row>
    <row r="603" spans="1:8" x14ac:dyDescent="0.25">
      <c r="A603" s="121"/>
      <c r="B603" s="121"/>
      <c r="C603" s="121"/>
      <c r="D603" s="121"/>
      <c r="E603" s="121"/>
      <c r="F603" s="121"/>
      <c r="G603" s="121"/>
      <c r="H603" s="121"/>
    </row>
    <row r="604" spans="1:8" x14ac:dyDescent="0.25">
      <c r="A604" s="121"/>
      <c r="B604" s="121"/>
      <c r="C604" s="121"/>
      <c r="D604" s="121"/>
      <c r="E604" s="121"/>
      <c r="F604" s="121"/>
      <c r="G604" s="121"/>
      <c r="H604" s="121"/>
    </row>
    <row r="605" spans="1:8" x14ac:dyDescent="0.25">
      <c r="A605" s="121"/>
      <c r="B605" s="121"/>
      <c r="C605" s="121"/>
      <c r="D605" s="121"/>
      <c r="E605" s="121"/>
      <c r="F605" s="121"/>
      <c r="G605" s="121"/>
      <c r="H605" s="121"/>
    </row>
    <row r="606" spans="1:8" x14ac:dyDescent="0.25">
      <c r="A606" s="121"/>
      <c r="B606" s="121"/>
      <c r="C606" s="121"/>
      <c r="D606" s="121"/>
      <c r="E606" s="121"/>
      <c r="F606" s="121"/>
      <c r="G606" s="121"/>
      <c r="H606" s="121"/>
    </row>
    <row r="607" spans="1:8" x14ac:dyDescent="0.25">
      <c r="A607" s="121"/>
      <c r="B607" s="121"/>
      <c r="C607" s="121"/>
      <c r="D607" s="121"/>
      <c r="E607" s="121"/>
      <c r="F607" s="121"/>
      <c r="G607" s="121"/>
      <c r="H607" s="121"/>
    </row>
    <row r="608" spans="1:8" x14ac:dyDescent="0.25">
      <c r="A608" s="121"/>
      <c r="B608" s="121"/>
      <c r="C608" s="121"/>
      <c r="D608" s="121"/>
      <c r="E608" s="121"/>
      <c r="F608" s="121"/>
      <c r="G608" s="121"/>
      <c r="H608" s="121"/>
    </row>
    <row r="609" spans="1:8" x14ac:dyDescent="0.25">
      <c r="A609" s="121"/>
      <c r="B609" s="121"/>
      <c r="C609" s="121"/>
      <c r="D609" s="121"/>
      <c r="E609" s="121"/>
      <c r="F609" s="121"/>
      <c r="G609" s="121"/>
      <c r="H609" s="121"/>
    </row>
    <row r="610" spans="1:8" x14ac:dyDescent="0.25">
      <c r="A610" s="121"/>
      <c r="B610" s="121"/>
      <c r="C610" s="121"/>
      <c r="D610" s="121"/>
      <c r="E610" s="121"/>
      <c r="F610" s="121"/>
      <c r="G610" s="121"/>
      <c r="H610" s="121"/>
    </row>
    <row r="611" spans="1:8" x14ac:dyDescent="0.25">
      <c r="A611" s="121"/>
      <c r="B611" s="121"/>
      <c r="C611" s="121"/>
      <c r="D611" s="121"/>
      <c r="E611" s="121"/>
      <c r="F611" s="121"/>
      <c r="G611" s="121"/>
      <c r="H611" s="121"/>
    </row>
    <row r="612" spans="1:8" x14ac:dyDescent="0.25">
      <c r="A612" s="121"/>
      <c r="B612" s="121"/>
      <c r="C612" s="121"/>
      <c r="D612" s="121"/>
      <c r="E612" s="121"/>
      <c r="F612" s="121"/>
      <c r="G612" s="121"/>
      <c r="H612" s="121"/>
    </row>
    <row r="613" spans="1:8" x14ac:dyDescent="0.25">
      <c r="A613" s="121"/>
      <c r="B613" s="121"/>
      <c r="C613" s="121"/>
      <c r="D613" s="121"/>
      <c r="E613" s="121"/>
      <c r="F613" s="121"/>
      <c r="G613" s="121"/>
      <c r="H613" s="121"/>
    </row>
    <row r="614" spans="1:8" x14ac:dyDescent="0.25">
      <c r="A614" s="121"/>
      <c r="B614" s="121"/>
      <c r="C614" s="121"/>
      <c r="D614" s="121"/>
      <c r="E614" s="121"/>
      <c r="F614" s="121"/>
      <c r="G614" s="121"/>
      <c r="H614" s="121"/>
    </row>
    <row r="615" spans="1:8" x14ac:dyDescent="0.25">
      <c r="A615" s="121"/>
      <c r="B615" s="121"/>
      <c r="C615" s="121"/>
      <c r="D615" s="121"/>
      <c r="E615" s="121"/>
      <c r="F615" s="121"/>
      <c r="G615" s="121"/>
      <c r="H615" s="121"/>
    </row>
    <row r="616" spans="1:8" x14ac:dyDescent="0.25">
      <c r="A616" s="121"/>
      <c r="B616" s="121"/>
      <c r="C616" s="121"/>
      <c r="D616" s="121"/>
      <c r="E616" s="121"/>
      <c r="F616" s="121"/>
      <c r="G616" s="121"/>
      <c r="H616" s="121"/>
    </row>
    <row r="617" spans="1:8" x14ac:dyDescent="0.25">
      <c r="A617" s="121"/>
      <c r="B617" s="121"/>
      <c r="C617" s="121"/>
      <c r="D617" s="121"/>
      <c r="E617" s="121"/>
      <c r="F617" s="121"/>
      <c r="G617" s="121"/>
      <c r="H617" s="121"/>
    </row>
    <row r="618" spans="1:8" x14ac:dyDescent="0.25">
      <c r="A618" s="121"/>
      <c r="B618" s="121"/>
      <c r="C618" s="121"/>
      <c r="D618" s="121"/>
      <c r="E618" s="121"/>
      <c r="F618" s="121"/>
      <c r="G618" s="121"/>
      <c r="H618" s="121"/>
    </row>
    <row r="619" spans="1:8" x14ac:dyDescent="0.25">
      <c r="A619" s="121"/>
      <c r="B619" s="121"/>
      <c r="C619" s="121"/>
      <c r="D619" s="121"/>
      <c r="E619" s="121"/>
      <c r="F619" s="121"/>
      <c r="G619" s="121"/>
      <c r="H619" s="121"/>
    </row>
    <row r="620" spans="1:8" x14ac:dyDescent="0.25">
      <c r="A620" s="121"/>
      <c r="B620" s="121"/>
      <c r="C620" s="121"/>
      <c r="D620" s="121"/>
      <c r="E620" s="121"/>
      <c r="F620" s="121"/>
      <c r="G620" s="121"/>
      <c r="H620" s="121"/>
    </row>
    <row r="621" spans="1:8" x14ac:dyDescent="0.25">
      <c r="A621" s="121"/>
      <c r="B621" s="121"/>
      <c r="C621" s="121"/>
      <c r="D621" s="121"/>
      <c r="E621" s="121"/>
      <c r="F621" s="121"/>
      <c r="G621" s="121"/>
      <c r="H621" s="121"/>
    </row>
    <row r="622" spans="1:8" x14ac:dyDescent="0.25">
      <c r="A622" s="121"/>
      <c r="B622" s="121"/>
      <c r="C622" s="121"/>
      <c r="D622" s="121"/>
      <c r="E622" s="121"/>
      <c r="F622" s="121"/>
      <c r="G622" s="121"/>
      <c r="H622" s="121"/>
    </row>
    <row r="623" spans="1:8" x14ac:dyDescent="0.25">
      <c r="A623" s="121"/>
      <c r="B623" s="121"/>
      <c r="C623" s="121"/>
      <c r="D623" s="121"/>
      <c r="E623" s="121"/>
      <c r="F623" s="121"/>
      <c r="G623" s="121"/>
      <c r="H623" s="121"/>
    </row>
    <row r="624" spans="1:8" x14ac:dyDescent="0.25">
      <c r="A624" s="121"/>
      <c r="B624" s="121"/>
      <c r="C624" s="121"/>
      <c r="D624" s="121"/>
      <c r="E624" s="121"/>
      <c r="F624" s="121"/>
      <c r="G624" s="121"/>
      <c r="H624" s="121"/>
    </row>
    <row r="625" spans="1:8" x14ac:dyDescent="0.25">
      <c r="A625" s="121"/>
      <c r="B625" s="121"/>
      <c r="C625" s="121"/>
      <c r="D625" s="121"/>
      <c r="E625" s="121"/>
      <c r="F625" s="121"/>
      <c r="G625" s="121"/>
      <c r="H625" s="121"/>
    </row>
    <row r="626" spans="1:8" x14ac:dyDescent="0.25">
      <c r="A626" s="121"/>
      <c r="B626" s="121"/>
      <c r="C626" s="121"/>
      <c r="D626" s="121"/>
      <c r="E626" s="121"/>
      <c r="F626" s="121"/>
      <c r="G626" s="121"/>
      <c r="H626" s="121"/>
    </row>
    <row r="627" spans="1:8" x14ac:dyDescent="0.25">
      <c r="A627" s="121"/>
      <c r="B627" s="121"/>
      <c r="C627" s="121"/>
      <c r="D627" s="121"/>
      <c r="E627" s="121"/>
      <c r="F627" s="121"/>
      <c r="G627" s="121"/>
      <c r="H627" s="121"/>
    </row>
    <row r="628" spans="1:8" x14ac:dyDescent="0.25">
      <c r="A628" s="121"/>
      <c r="B628" s="121"/>
      <c r="C628" s="121"/>
      <c r="D628" s="121"/>
      <c r="E628" s="121"/>
      <c r="F628" s="121"/>
      <c r="G628" s="121"/>
      <c r="H628" s="121"/>
    </row>
    <row r="629" spans="1:8" x14ac:dyDescent="0.25">
      <c r="A629" s="121"/>
      <c r="B629" s="121"/>
      <c r="C629" s="121"/>
      <c r="D629" s="121"/>
      <c r="E629" s="121"/>
      <c r="F629" s="121"/>
      <c r="G629" s="121"/>
      <c r="H629" s="121"/>
    </row>
    <row r="630" spans="1:8" x14ac:dyDescent="0.25">
      <c r="A630" s="121"/>
      <c r="B630" s="121"/>
      <c r="C630" s="121"/>
      <c r="D630" s="121"/>
      <c r="E630" s="121"/>
      <c r="F630" s="121"/>
      <c r="G630" s="121"/>
      <c r="H630" s="121"/>
    </row>
    <row r="631" spans="1:8" x14ac:dyDescent="0.25">
      <c r="A631" s="121"/>
      <c r="B631" s="121"/>
      <c r="C631" s="121"/>
      <c r="D631" s="121"/>
      <c r="E631" s="121"/>
      <c r="F631" s="121"/>
      <c r="G631" s="121"/>
      <c r="H631" s="121"/>
    </row>
    <row r="632" spans="1:8" x14ac:dyDescent="0.25">
      <c r="A632" s="121"/>
      <c r="B632" s="121"/>
      <c r="C632" s="121"/>
      <c r="D632" s="121"/>
      <c r="E632" s="121"/>
      <c r="F632" s="121"/>
      <c r="G632" s="121"/>
      <c r="H632" s="121"/>
    </row>
    <row r="633" spans="1:8" x14ac:dyDescent="0.25">
      <c r="A633" s="121"/>
      <c r="B633" s="121"/>
      <c r="C633" s="121"/>
      <c r="D633" s="121"/>
      <c r="E633" s="121"/>
      <c r="F633" s="121"/>
      <c r="G633" s="121"/>
      <c r="H633" s="121"/>
    </row>
    <row r="634" spans="1:8" x14ac:dyDescent="0.25">
      <c r="A634" s="121"/>
      <c r="B634" s="121"/>
      <c r="C634" s="121"/>
      <c r="D634" s="121"/>
      <c r="E634" s="121"/>
      <c r="F634" s="121"/>
      <c r="G634" s="121"/>
      <c r="H634" s="121"/>
    </row>
    <row r="635" spans="1:8" x14ac:dyDescent="0.25">
      <c r="A635" s="121"/>
      <c r="B635" s="121"/>
      <c r="C635" s="121"/>
      <c r="D635" s="121"/>
      <c r="E635" s="121"/>
      <c r="F635" s="121"/>
      <c r="G635" s="121"/>
      <c r="H635" s="121"/>
    </row>
    <row r="636" spans="1:8" x14ac:dyDescent="0.25">
      <c r="A636" s="121"/>
      <c r="B636" s="121"/>
      <c r="C636" s="121"/>
      <c r="D636" s="121"/>
      <c r="E636" s="121"/>
      <c r="F636" s="121"/>
      <c r="G636" s="121"/>
      <c r="H636" s="121"/>
    </row>
    <row r="637" spans="1:8" x14ac:dyDescent="0.25">
      <c r="A637" s="121"/>
      <c r="B637" s="121"/>
      <c r="C637" s="121"/>
      <c r="D637" s="121"/>
      <c r="E637" s="121"/>
      <c r="F637" s="121"/>
      <c r="G637" s="121"/>
      <c r="H637" s="121"/>
    </row>
    <row r="638" spans="1:8" x14ac:dyDescent="0.25">
      <c r="A638" s="121"/>
      <c r="B638" s="121"/>
      <c r="C638" s="121"/>
      <c r="D638" s="121"/>
      <c r="E638" s="121"/>
      <c r="F638" s="121"/>
      <c r="G638" s="121"/>
      <c r="H638" s="121"/>
    </row>
    <row r="639" spans="1:8" x14ac:dyDescent="0.25">
      <c r="A639" s="121"/>
      <c r="B639" s="121"/>
      <c r="C639" s="121"/>
      <c r="D639" s="121"/>
      <c r="E639" s="121"/>
      <c r="F639" s="121"/>
      <c r="G639" s="121"/>
      <c r="H639" s="121"/>
    </row>
    <row r="640" spans="1:8" x14ac:dyDescent="0.25">
      <c r="A640" s="121"/>
      <c r="B640" s="121"/>
      <c r="C640" s="121"/>
      <c r="D640" s="121"/>
      <c r="E640" s="121"/>
      <c r="F640" s="121"/>
      <c r="G640" s="121"/>
      <c r="H640" s="121"/>
    </row>
    <row r="641" spans="1:8" x14ac:dyDescent="0.25">
      <c r="A641" s="121"/>
      <c r="B641" s="121"/>
      <c r="C641" s="121"/>
      <c r="D641" s="121"/>
      <c r="E641" s="121"/>
      <c r="F641" s="121"/>
      <c r="G641" s="121"/>
      <c r="H641" s="121"/>
    </row>
    <row r="642" spans="1:8" x14ac:dyDescent="0.25">
      <c r="A642" s="121"/>
      <c r="B642" s="121"/>
      <c r="C642" s="121"/>
      <c r="D642" s="121"/>
      <c r="E642" s="121"/>
      <c r="F642" s="121"/>
      <c r="G642" s="121"/>
      <c r="H642" s="121"/>
    </row>
    <row r="643" spans="1:8" x14ac:dyDescent="0.25">
      <c r="A643" s="121"/>
      <c r="B643" s="121"/>
      <c r="C643" s="121"/>
      <c r="D643" s="121"/>
      <c r="E643" s="121"/>
      <c r="F643" s="121"/>
      <c r="G643" s="121"/>
      <c r="H643" s="121"/>
    </row>
    <row r="644" spans="1:8" x14ac:dyDescent="0.25">
      <c r="A644" s="121"/>
      <c r="B644" s="121"/>
      <c r="C644" s="121"/>
      <c r="D644" s="121"/>
      <c r="E644" s="121"/>
      <c r="F644" s="121"/>
      <c r="G644" s="121"/>
      <c r="H644" s="121"/>
    </row>
    <row r="645" spans="1:8" x14ac:dyDescent="0.25">
      <c r="A645" s="121"/>
      <c r="B645" s="121"/>
      <c r="C645" s="121"/>
      <c r="D645" s="121"/>
      <c r="E645" s="121"/>
      <c r="F645" s="121"/>
      <c r="G645" s="121"/>
      <c r="H645" s="121"/>
    </row>
    <row r="646" spans="1:8" x14ac:dyDescent="0.25">
      <c r="A646" s="121"/>
      <c r="B646" s="121"/>
      <c r="C646" s="121"/>
      <c r="D646" s="121"/>
      <c r="E646" s="121"/>
      <c r="F646" s="121"/>
      <c r="G646" s="121"/>
      <c r="H646" s="121"/>
    </row>
    <row r="647" spans="1:8" x14ac:dyDescent="0.25">
      <c r="A647" s="121"/>
      <c r="B647" s="121"/>
      <c r="C647" s="121"/>
      <c r="D647" s="121"/>
      <c r="E647" s="121"/>
      <c r="F647" s="121"/>
      <c r="G647" s="121"/>
      <c r="H647" s="121"/>
    </row>
    <row r="648" spans="1:8" x14ac:dyDescent="0.25">
      <c r="A648" s="121"/>
      <c r="B648" s="121"/>
      <c r="C648" s="121"/>
      <c r="D648" s="121"/>
      <c r="E648" s="121"/>
      <c r="F648" s="121"/>
      <c r="G648" s="121"/>
      <c r="H648" s="121"/>
    </row>
    <row r="649" spans="1:8" x14ac:dyDescent="0.25">
      <c r="A649" s="121"/>
      <c r="B649" s="121"/>
      <c r="C649" s="121"/>
      <c r="D649" s="121"/>
      <c r="E649" s="121"/>
      <c r="F649" s="121"/>
      <c r="G649" s="121"/>
      <c r="H649" s="121"/>
    </row>
    <row r="650" spans="1:8" x14ac:dyDescent="0.25">
      <c r="A650" s="121"/>
      <c r="B650" s="121"/>
      <c r="C650" s="121"/>
      <c r="D650" s="121"/>
      <c r="E650" s="121"/>
      <c r="F650" s="121"/>
      <c r="G650" s="121"/>
      <c r="H650" s="121"/>
    </row>
    <row r="651" spans="1:8" x14ac:dyDescent="0.25">
      <c r="A651" s="121"/>
      <c r="B651" s="121"/>
      <c r="C651" s="121"/>
      <c r="D651" s="121"/>
      <c r="E651" s="121"/>
      <c r="F651" s="121"/>
      <c r="G651" s="121"/>
      <c r="H651" s="121"/>
    </row>
    <row r="652" spans="1:8" x14ac:dyDescent="0.25">
      <c r="A652" s="121"/>
      <c r="B652" s="121"/>
      <c r="C652" s="121"/>
      <c r="D652" s="121"/>
      <c r="E652" s="121"/>
      <c r="F652" s="121"/>
      <c r="G652" s="121"/>
      <c r="H652" s="121"/>
    </row>
    <row r="653" spans="1:8" x14ac:dyDescent="0.25">
      <c r="A653" s="121"/>
      <c r="B653" s="121"/>
      <c r="C653" s="121"/>
      <c r="D653" s="121"/>
      <c r="E653" s="121"/>
      <c r="F653" s="121"/>
      <c r="G653" s="121"/>
      <c r="H653" s="121"/>
    </row>
    <row r="654" spans="1:8" x14ac:dyDescent="0.25">
      <c r="A654" s="121"/>
      <c r="B654" s="121"/>
      <c r="C654" s="121"/>
      <c r="D654" s="121"/>
      <c r="E654" s="121"/>
      <c r="F654" s="121"/>
      <c r="G654" s="121"/>
      <c r="H654" s="121"/>
    </row>
    <row r="655" spans="1:8" x14ac:dyDescent="0.25">
      <c r="A655" s="121"/>
      <c r="B655" s="121"/>
      <c r="C655" s="121"/>
      <c r="D655" s="121"/>
      <c r="E655" s="121"/>
      <c r="F655" s="121"/>
      <c r="G655" s="121"/>
      <c r="H655" s="121"/>
    </row>
    <row r="656" spans="1:8" x14ac:dyDescent="0.25">
      <c r="A656" s="121"/>
      <c r="B656" s="121"/>
      <c r="C656" s="121"/>
      <c r="D656" s="121"/>
      <c r="E656" s="121"/>
      <c r="F656" s="121"/>
      <c r="G656" s="121"/>
      <c r="H656" s="121"/>
    </row>
    <row r="657" spans="1:8" x14ac:dyDescent="0.25">
      <c r="A657" s="121"/>
      <c r="B657" s="121"/>
      <c r="C657" s="121"/>
      <c r="D657" s="121"/>
      <c r="E657" s="121"/>
      <c r="F657" s="121"/>
      <c r="G657" s="121"/>
      <c r="H657" s="121"/>
    </row>
    <row r="658" spans="1:8" x14ac:dyDescent="0.25">
      <c r="A658" s="121"/>
      <c r="B658" s="121"/>
      <c r="C658" s="121"/>
      <c r="D658" s="121"/>
      <c r="E658" s="121"/>
      <c r="F658" s="121"/>
      <c r="G658" s="121"/>
      <c r="H658" s="121"/>
    </row>
    <row r="659" spans="1:8" x14ac:dyDescent="0.25">
      <c r="A659" s="121"/>
      <c r="B659" s="121"/>
      <c r="C659" s="121"/>
      <c r="D659" s="121"/>
      <c r="E659" s="121"/>
      <c r="F659" s="121"/>
      <c r="G659" s="121"/>
      <c r="H659" s="121"/>
    </row>
    <row r="660" spans="1:8" x14ac:dyDescent="0.25">
      <c r="A660" s="121"/>
      <c r="B660" s="121"/>
      <c r="C660" s="121"/>
      <c r="D660" s="121"/>
      <c r="E660" s="121"/>
      <c r="F660" s="121"/>
      <c r="G660" s="121"/>
      <c r="H660" s="121"/>
    </row>
    <row r="661" spans="1:8" x14ac:dyDescent="0.25">
      <c r="A661" s="121"/>
      <c r="B661" s="121"/>
      <c r="C661" s="121"/>
      <c r="D661" s="121"/>
      <c r="E661" s="121"/>
      <c r="F661" s="121"/>
      <c r="G661" s="121"/>
      <c r="H661" s="121"/>
    </row>
    <row r="662" spans="1:8" x14ac:dyDescent="0.25">
      <c r="A662" s="121"/>
      <c r="B662" s="121"/>
      <c r="C662" s="121"/>
      <c r="D662" s="121"/>
      <c r="E662" s="121"/>
      <c r="F662" s="121"/>
      <c r="G662" s="121"/>
      <c r="H662" s="121"/>
    </row>
    <row r="663" spans="1:8" x14ac:dyDescent="0.25">
      <c r="A663" s="121"/>
      <c r="B663" s="121"/>
      <c r="C663" s="121"/>
      <c r="D663" s="121"/>
      <c r="E663" s="121"/>
      <c r="F663" s="121"/>
      <c r="G663" s="121"/>
      <c r="H663" s="121"/>
    </row>
    <row r="664" spans="1:8" x14ac:dyDescent="0.25">
      <c r="A664" s="121"/>
      <c r="B664" s="121"/>
      <c r="C664" s="121"/>
      <c r="D664" s="121"/>
      <c r="E664" s="121"/>
      <c r="F664" s="121"/>
      <c r="G664" s="121"/>
      <c r="H664" s="121"/>
    </row>
    <row r="665" spans="1:8" x14ac:dyDescent="0.25">
      <c r="A665" s="121"/>
      <c r="B665" s="121"/>
      <c r="C665" s="121"/>
      <c r="D665" s="121"/>
      <c r="E665" s="121"/>
      <c r="F665" s="121"/>
      <c r="G665" s="121"/>
      <c r="H665" s="121"/>
    </row>
    <row r="666" spans="1:8" x14ac:dyDescent="0.25">
      <c r="A666" s="121"/>
      <c r="B666" s="121"/>
      <c r="C666" s="121"/>
      <c r="D666" s="121"/>
      <c r="E666" s="121"/>
      <c r="F666" s="121"/>
      <c r="G666" s="121"/>
      <c r="H666" s="121"/>
    </row>
    <row r="667" spans="1:8" x14ac:dyDescent="0.25">
      <c r="A667" s="121"/>
      <c r="B667" s="121"/>
      <c r="C667" s="121"/>
      <c r="D667" s="121"/>
      <c r="E667" s="121"/>
      <c r="F667" s="121"/>
      <c r="G667" s="121"/>
      <c r="H667" s="121"/>
    </row>
    <row r="668" spans="1:8" x14ac:dyDescent="0.25">
      <c r="A668" s="121"/>
      <c r="B668" s="121"/>
      <c r="C668" s="121"/>
      <c r="D668" s="121"/>
      <c r="E668" s="121"/>
      <c r="F668" s="121"/>
      <c r="G668" s="121"/>
      <c r="H668" s="121"/>
    </row>
    <row r="669" spans="1:8" x14ac:dyDescent="0.25">
      <c r="A669" s="121"/>
      <c r="B669" s="121"/>
      <c r="C669" s="121"/>
      <c r="D669" s="121"/>
      <c r="E669" s="121"/>
      <c r="F669" s="121"/>
      <c r="G669" s="121"/>
      <c r="H669" s="121"/>
    </row>
    <row r="670" spans="1:8" x14ac:dyDescent="0.25">
      <c r="A670" s="121"/>
      <c r="B670" s="121"/>
      <c r="C670" s="121"/>
      <c r="D670" s="121"/>
      <c r="E670" s="121"/>
      <c r="F670" s="121"/>
      <c r="G670" s="121"/>
      <c r="H670" s="121"/>
    </row>
    <row r="671" spans="1:8" x14ac:dyDescent="0.25">
      <c r="A671" s="121"/>
      <c r="B671" s="121"/>
      <c r="C671" s="121"/>
      <c r="D671" s="121"/>
      <c r="E671" s="121"/>
      <c r="F671" s="121"/>
      <c r="G671" s="121"/>
      <c r="H671" s="121"/>
    </row>
    <row r="672" spans="1:8" x14ac:dyDescent="0.25">
      <c r="A672" s="121"/>
      <c r="B672" s="121"/>
      <c r="C672" s="121"/>
      <c r="D672" s="121"/>
      <c r="E672" s="121"/>
      <c r="F672" s="121"/>
      <c r="G672" s="121"/>
      <c r="H672" s="121"/>
    </row>
    <row r="673" spans="1:8" x14ac:dyDescent="0.25">
      <c r="A673" s="121"/>
      <c r="B673" s="121"/>
      <c r="C673" s="121"/>
      <c r="D673" s="121"/>
      <c r="E673" s="121"/>
      <c r="F673" s="121"/>
      <c r="G673" s="121"/>
      <c r="H673" s="121"/>
    </row>
    <row r="674" spans="1:8" x14ac:dyDescent="0.25">
      <c r="A674" s="121"/>
      <c r="B674" s="121"/>
      <c r="C674" s="121"/>
      <c r="D674" s="121"/>
      <c r="E674" s="121"/>
      <c r="F674" s="121"/>
      <c r="G674" s="121"/>
      <c r="H674" s="121"/>
    </row>
    <row r="675" spans="1:8" x14ac:dyDescent="0.25">
      <c r="A675" s="121"/>
      <c r="B675" s="121"/>
      <c r="C675" s="121"/>
      <c r="D675" s="121"/>
      <c r="E675" s="121"/>
      <c r="F675" s="121"/>
      <c r="G675" s="121"/>
      <c r="H675" s="121"/>
    </row>
    <row r="676" spans="1:8" x14ac:dyDescent="0.25">
      <c r="A676" s="121"/>
      <c r="B676" s="121"/>
      <c r="C676" s="121"/>
      <c r="D676" s="121"/>
      <c r="E676" s="121"/>
      <c r="F676" s="121"/>
      <c r="G676" s="121"/>
      <c r="H676" s="121"/>
    </row>
    <row r="677" spans="1:8" x14ac:dyDescent="0.25">
      <c r="A677" s="121"/>
      <c r="B677" s="121"/>
      <c r="C677" s="121"/>
      <c r="D677" s="121"/>
      <c r="E677" s="121"/>
      <c r="F677" s="121"/>
      <c r="G677" s="121"/>
      <c r="H677" s="121"/>
    </row>
    <row r="678" spans="1:8" x14ac:dyDescent="0.25">
      <c r="A678" s="121"/>
      <c r="B678" s="121"/>
      <c r="C678" s="121"/>
      <c r="D678" s="121"/>
      <c r="E678" s="121"/>
      <c r="F678" s="121"/>
      <c r="G678" s="121"/>
      <c r="H678" s="121"/>
    </row>
    <row r="679" spans="1:8" x14ac:dyDescent="0.25">
      <c r="A679" s="121"/>
      <c r="B679" s="121"/>
      <c r="C679" s="121"/>
      <c r="D679" s="121"/>
      <c r="E679" s="121"/>
      <c r="F679" s="121"/>
      <c r="G679" s="121"/>
      <c r="H679" s="121"/>
    </row>
    <row r="680" spans="1:8" x14ac:dyDescent="0.25">
      <c r="A680" s="121"/>
      <c r="B680" s="121"/>
      <c r="C680" s="121"/>
      <c r="D680" s="121"/>
      <c r="E680" s="121"/>
      <c r="F680" s="121"/>
      <c r="G680" s="121"/>
      <c r="H680" s="121"/>
    </row>
    <row r="681" spans="1:8" x14ac:dyDescent="0.25">
      <c r="A681" s="121"/>
      <c r="B681" s="121"/>
      <c r="C681" s="121"/>
      <c r="D681" s="121"/>
      <c r="E681" s="121"/>
      <c r="F681" s="121"/>
      <c r="G681" s="121"/>
      <c r="H681" s="121"/>
    </row>
    <row r="682" spans="1:8" x14ac:dyDescent="0.25">
      <c r="A682" s="121"/>
      <c r="B682" s="121"/>
      <c r="C682" s="121"/>
      <c r="D682" s="121"/>
      <c r="E682" s="121"/>
      <c r="F682" s="121"/>
      <c r="G682" s="121"/>
      <c r="H682" s="121"/>
    </row>
    <row r="683" spans="1:8" x14ac:dyDescent="0.25">
      <c r="A683" s="121"/>
      <c r="B683" s="121"/>
      <c r="C683" s="121"/>
      <c r="D683" s="121"/>
      <c r="E683" s="121"/>
      <c r="F683" s="121"/>
      <c r="G683" s="121"/>
      <c r="H683" s="121"/>
    </row>
    <row r="684" spans="1:8" x14ac:dyDescent="0.25">
      <c r="A684" s="121"/>
      <c r="B684" s="121"/>
      <c r="C684" s="121"/>
      <c r="D684" s="121"/>
      <c r="E684" s="121"/>
      <c r="F684" s="121"/>
      <c r="G684" s="121"/>
      <c r="H684" s="121"/>
    </row>
    <row r="685" spans="1:8" x14ac:dyDescent="0.25">
      <c r="A685" s="121"/>
      <c r="B685" s="121"/>
      <c r="C685" s="121"/>
      <c r="D685" s="121"/>
      <c r="E685" s="121"/>
      <c r="F685" s="121"/>
      <c r="G685" s="121"/>
      <c r="H685" s="121"/>
    </row>
    <row r="686" spans="1:8" x14ac:dyDescent="0.25">
      <c r="A686" s="121"/>
      <c r="B686" s="121"/>
      <c r="C686" s="121"/>
      <c r="D686" s="121"/>
      <c r="E686" s="121"/>
      <c r="F686" s="121"/>
      <c r="G686" s="121"/>
      <c r="H686" s="121"/>
    </row>
    <row r="687" spans="1:8" x14ac:dyDescent="0.25">
      <c r="A687" s="121"/>
      <c r="B687" s="121"/>
      <c r="C687" s="121"/>
      <c r="D687" s="121"/>
      <c r="E687" s="121"/>
      <c r="F687" s="121"/>
      <c r="G687" s="121"/>
      <c r="H687" s="121"/>
    </row>
  </sheetData>
  <mergeCells count="27">
    <mergeCell ref="H8:H9"/>
    <mergeCell ref="A10:H10"/>
    <mergeCell ref="A12:E12"/>
    <mergeCell ref="F11:F12"/>
    <mergeCell ref="G11:G12"/>
    <mergeCell ref="A8:E8"/>
    <mergeCell ref="A9:E9"/>
    <mergeCell ref="A11:E11"/>
    <mergeCell ref="A1:F1"/>
    <mergeCell ref="G1:H1"/>
    <mergeCell ref="A4:H4"/>
    <mergeCell ref="H5:H6"/>
    <mergeCell ref="A7:H7"/>
    <mergeCell ref="A6:E6"/>
    <mergeCell ref="A2:E2"/>
    <mergeCell ref="A3:E3"/>
    <mergeCell ref="A5:E5"/>
    <mergeCell ref="A26:H28"/>
    <mergeCell ref="H11:H12"/>
    <mergeCell ref="A19:H19"/>
    <mergeCell ref="H20:H21"/>
    <mergeCell ref="A22:H22"/>
    <mergeCell ref="H23:H24"/>
    <mergeCell ref="H13:H18"/>
    <mergeCell ref="A23:E24"/>
    <mergeCell ref="A20:E21"/>
    <mergeCell ref="A25:H25"/>
  </mergeCell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CD24-4876-4E02-AF5C-8E3CB8A8E96C}">
  <sheetPr>
    <pageSetUpPr fitToPage="1"/>
  </sheetPr>
  <dimension ref="A1:BI163"/>
  <sheetViews>
    <sheetView zoomScaleNormal="100" workbookViewId="0">
      <selection activeCell="J70" sqref="J70"/>
    </sheetView>
  </sheetViews>
  <sheetFormatPr defaultRowHeight="15" x14ac:dyDescent="0.25"/>
  <cols>
    <col min="1" max="2" width="9.28515625" customWidth="1"/>
    <col min="3" max="3" width="8.7109375" customWidth="1"/>
    <col min="4" max="4" width="9.28515625" customWidth="1"/>
    <col min="13" max="13" width="14.42578125" customWidth="1"/>
    <col min="15" max="61" width="9.28515625" style="121"/>
  </cols>
  <sheetData>
    <row r="1" spans="1:14" ht="38.25" customHeight="1" thickBot="1" x14ac:dyDescent="0.3">
      <c r="A1" s="304" t="s">
        <v>264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15.75" thickBot="1" x14ac:dyDescent="0.3">
      <c r="A2" s="321" t="s">
        <v>15</v>
      </c>
      <c r="B2" s="322"/>
      <c r="C2" s="322"/>
      <c r="D2" s="322"/>
      <c r="E2" s="322"/>
      <c r="F2" s="322"/>
      <c r="G2" s="322"/>
      <c r="H2" s="322"/>
      <c r="I2" s="322"/>
      <c r="J2" s="285" t="s">
        <v>17</v>
      </c>
      <c r="K2" s="286"/>
      <c r="L2" s="286"/>
      <c r="M2" s="265"/>
      <c r="N2" s="267"/>
    </row>
    <row r="3" spans="1:14" ht="33" customHeight="1" thickBot="1" x14ac:dyDescent="0.3">
      <c r="A3" s="323" t="s">
        <v>55</v>
      </c>
      <c r="B3" s="317"/>
      <c r="C3" s="317"/>
      <c r="D3" s="317"/>
      <c r="E3" s="317"/>
      <c r="F3" s="317"/>
      <c r="G3" s="317"/>
      <c r="H3" s="317"/>
      <c r="I3" s="317"/>
      <c r="J3" s="287"/>
      <c r="K3" s="288"/>
      <c r="L3" s="288"/>
      <c r="M3" s="99">
        <f>M4+M10+M23+M28+M33+M38+M43+M48+M53+M63+M65</f>
        <v>1336.593574</v>
      </c>
      <c r="N3" s="142">
        <f>N4+N10+N22+N27+N32+N37+N42+N47+N52+N63+N65</f>
        <v>1</v>
      </c>
    </row>
    <row r="4" spans="1:14" ht="17.25" thickBot="1" x14ac:dyDescent="0.3">
      <c r="A4" s="198" t="s">
        <v>56</v>
      </c>
      <c r="B4" s="314"/>
      <c r="C4" s="314"/>
      <c r="D4" s="314"/>
      <c r="E4" s="314"/>
      <c r="F4" s="314"/>
      <c r="G4" s="314"/>
      <c r="H4" s="314"/>
      <c r="I4" s="314"/>
      <c r="J4" s="265" t="s">
        <v>17</v>
      </c>
      <c r="K4" s="266"/>
      <c r="L4" s="267"/>
      <c r="M4" s="100">
        <f>M5*0.086</f>
        <v>165.84179799999998</v>
      </c>
      <c r="N4" s="209">
        <f>M4/M3</f>
        <v>0.12407795550272485</v>
      </c>
    </row>
    <row r="5" spans="1:14" ht="17.25" thickBot="1" x14ac:dyDescent="0.3">
      <c r="A5" s="323" t="s">
        <v>57</v>
      </c>
      <c r="B5" s="317"/>
      <c r="C5" s="317"/>
      <c r="D5" s="317"/>
      <c r="E5" s="317"/>
      <c r="F5" s="317"/>
      <c r="G5" s="317"/>
      <c r="H5" s="317"/>
      <c r="I5" s="317"/>
      <c r="J5" s="265" t="s">
        <v>19</v>
      </c>
      <c r="K5" s="266"/>
      <c r="L5" s="267"/>
      <c r="M5" s="135">
        <f>SUM(B7:M7)</f>
        <v>1928.3929999999998</v>
      </c>
      <c r="N5" s="210"/>
    </row>
    <row r="6" spans="1:14" ht="15.75" thickBot="1" x14ac:dyDescent="0.3">
      <c r="A6" s="31" t="s">
        <v>58</v>
      </c>
      <c r="B6" s="28" t="s">
        <v>59</v>
      </c>
      <c r="C6" s="28" t="s">
        <v>60</v>
      </c>
      <c r="D6" s="28" t="s">
        <v>61</v>
      </c>
      <c r="E6" s="28" t="s">
        <v>62</v>
      </c>
      <c r="F6" s="28" t="s">
        <v>63</v>
      </c>
      <c r="G6" s="28" t="s">
        <v>64</v>
      </c>
      <c r="H6" s="28" t="s">
        <v>65</v>
      </c>
      <c r="I6" s="28" t="s">
        <v>66</v>
      </c>
      <c r="J6" s="32" t="s">
        <v>67</v>
      </c>
      <c r="K6" s="28" t="s">
        <v>68</v>
      </c>
      <c r="L6" s="32" t="s">
        <v>69</v>
      </c>
      <c r="M6" s="32" t="s">
        <v>70</v>
      </c>
      <c r="N6" s="248"/>
    </row>
    <row r="7" spans="1:14" ht="24.75" customHeight="1" thickBot="1" x14ac:dyDescent="0.3">
      <c r="A7" s="27" t="s">
        <v>71</v>
      </c>
      <c r="B7" s="36">
        <v>219.64599999999999</v>
      </c>
      <c r="C7" s="36">
        <v>201.71</v>
      </c>
      <c r="D7" s="36">
        <v>207.364</v>
      </c>
      <c r="E7" s="36">
        <v>167.40600000000001</v>
      </c>
      <c r="F7" s="36">
        <v>163.32</v>
      </c>
      <c r="G7" s="36">
        <v>125.108</v>
      </c>
      <c r="H7" s="36">
        <v>129.30500000000001</v>
      </c>
      <c r="I7" s="36">
        <v>116.854</v>
      </c>
      <c r="J7" s="37">
        <v>124.706</v>
      </c>
      <c r="K7" s="36">
        <v>181.02799999999999</v>
      </c>
      <c r="L7" s="38">
        <v>168.75299999999999</v>
      </c>
      <c r="M7" s="38">
        <v>123.193</v>
      </c>
      <c r="N7" s="250"/>
    </row>
    <row r="8" spans="1:14" ht="15" customHeight="1" x14ac:dyDescent="0.25">
      <c r="A8" s="194" t="s">
        <v>72</v>
      </c>
      <c r="B8" s="289"/>
      <c r="C8" s="289"/>
      <c r="D8" s="289"/>
      <c r="E8" s="289"/>
      <c r="F8" s="195"/>
      <c r="G8" s="329" t="s">
        <v>1</v>
      </c>
      <c r="H8" s="329"/>
      <c r="I8" s="329"/>
      <c r="J8" s="194" t="s">
        <v>73</v>
      </c>
      <c r="K8" s="289"/>
      <c r="L8" s="195"/>
      <c r="M8" s="327" t="s">
        <v>1</v>
      </c>
      <c r="N8" s="250"/>
    </row>
    <row r="9" spans="1:14" ht="15.75" thickBot="1" x14ac:dyDescent="0.3">
      <c r="A9" s="290"/>
      <c r="B9" s="291"/>
      <c r="C9" s="291"/>
      <c r="D9" s="291"/>
      <c r="E9" s="291"/>
      <c r="F9" s="292"/>
      <c r="G9" s="330"/>
      <c r="H9" s="330"/>
      <c r="I9" s="330"/>
      <c r="J9" s="309" t="s">
        <v>74</v>
      </c>
      <c r="K9" s="310"/>
      <c r="L9" s="331"/>
      <c r="M9" s="328"/>
      <c r="N9" s="249"/>
    </row>
    <row r="10" spans="1:14" ht="17.25" thickBot="1" x14ac:dyDescent="0.3">
      <c r="A10" s="198" t="s">
        <v>253</v>
      </c>
      <c r="B10" s="314"/>
      <c r="C10" s="314"/>
      <c r="D10" s="314"/>
      <c r="E10" s="314"/>
      <c r="F10" s="314"/>
      <c r="G10" s="314"/>
      <c r="H10" s="314"/>
      <c r="I10" s="314"/>
      <c r="J10" s="265" t="s">
        <v>17</v>
      </c>
      <c r="K10" s="266"/>
      <c r="L10" s="267"/>
      <c r="M10" s="21">
        <f>M11*0.1</f>
        <v>164.096</v>
      </c>
      <c r="N10" s="18">
        <f>M10/M3</f>
        <v>0.12277180078676632</v>
      </c>
    </row>
    <row r="11" spans="1:14" ht="17.25" thickBot="1" x14ac:dyDescent="0.3">
      <c r="A11" s="323" t="s">
        <v>21</v>
      </c>
      <c r="B11" s="317"/>
      <c r="C11" s="317"/>
      <c r="D11" s="317"/>
      <c r="E11" s="317"/>
      <c r="F11" s="317"/>
      <c r="G11" s="317"/>
      <c r="H11" s="317"/>
      <c r="I11" s="317"/>
      <c r="J11" s="265" t="s">
        <v>22</v>
      </c>
      <c r="K11" s="266"/>
      <c r="L11" s="267"/>
      <c r="M11" s="131">
        <f>SUM(B13:M13)</f>
        <v>1640.96</v>
      </c>
      <c r="N11" s="248"/>
    </row>
    <row r="12" spans="1:14" ht="15.75" thickBot="1" x14ac:dyDescent="0.3">
      <c r="A12" s="27" t="s">
        <v>58</v>
      </c>
      <c r="B12" s="28" t="s">
        <v>59</v>
      </c>
      <c r="C12" s="28" t="s">
        <v>60</v>
      </c>
      <c r="D12" s="28" t="s">
        <v>61</v>
      </c>
      <c r="E12" s="28" t="s">
        <v>62</v>
      </c>
      <c r="F12" s="28" t="s">
        <v>63</v>
      </c>
      <c r="G12" s="28" t="s">
        <v>64</v>
      </c>
      <c r="H12" s="28" t="s">
        <v>65</v>
      </c>
      <c r="I12" s="28" t="s">
        <v>66</v>
      </c>
      <c r="J12" s="33" t="s">
        <v>67</v>
      </c>
      <c r="K12" s="28" t="s">
        <v>68</v>
      </c>
      <c r="L12" s="28" t="s">
        <v>69</v>
      </c>
      <c r="M12" s="32" t="s">
        <v>70</v>
      </c>
      <c r="N12" s="250"/>
    </row>
    <row r="13" spans="1:14" ht="27" customHeight="1" thickBot="1" x14ac:dyDescent="0.3">
      <c r="A13" s="27" t="s">
        <v>75</v>
      </c>
      <c r="B13" s="36">
        <v>289.68</v>
      </c>
      <c r="C13" s="36">
        <v>366.15</v>
      </c>
      <c r="D13" s="36">
        <v>252.77</v>
      </c>
      <c r="E13" s="36">
        <v>228.58</v>
      </c>
      <c r="F13" s="36">
        <v>45.36</v>
      </c>
      <c r="G13" s="36">
        <v>18.25</v>
      </c>
      <c r="H13" s="36">
        <v>10.9</v>
      </c>
      <c r="I13" s="36">
        <v>8.7899999999999991</v>
      </c>
      <c r="J13" s="37">
        <v>4.1500000000000004</v>
      </c>
      <c r="K13" s="36">
        <v>13.7</v>
      </c>
      <c r="L13" s="36">
        <v>145.66</v>
      </c>
      <c r="M13" s="38">
        <v>256.97000000000003</v>
      </c>
      <c r="N13" s="250"/>
    </row>
    <row r="14" spans="1:14" x14ac:dyDescent="0.25">
      <c r="A14" s="194" t="s">
        <v>251</v>
      </c>
      <c r="B14" s="289"/>
      <c r="C14" s="289"/>
      <c r="D14" s="289"/>
      <c r="E14" s="195"/>
      <c r="F14" s="194"/>
      <c r="G14" s="289"/>
      <c r="H14" s="289"/>
      <c r="I14" s="289"/>
      <c r="J14" s="289"/>
      <c r="K14" s="289"/>
      <c r="L14" s="289"/>
      <c r="M14" s="195"/>
      <c r="N14" s="250"/>
    </row>
    <row r="15" spans="1:14" ht="15.75" thickBot="1" x14ac:dyDescent="0.3">
      <c r="A15" s="324" t="s">
        <v>83</v>
      </c>
      <c r="B15" s="325"/>
      <c r="C15" s="325"/>
      <c r="D15" s="325"/>
      <c r="E15" s="326"/>
      <c r="F15" s="196"/>
      <c r="G15" s="293"/>
      <c r="H15" s="293"/>
      <c r="I15" s="293"/>
      <c r="J15" s="293"/>
      <c r="K15" s="293"/>
      <c r="L15" s="293"/>
      <c r="M15" s="197"/>
      <c r="N15" s="250"/>
    </row>
    <row r="16" spans="1:14" ht="15.75" thickBot="1" x14ac:dyDescent="0.3">
      <c r="A16" s="301" t="s">
        <v>76</v>
      </c>
      <c r="B16" s="302"/>
      <c r="C16" s="303"/>
      <c r="D16" s="299">
        <v>0</v>
      </c>
      <c r="E16" s="300"/>
      <c r="F16" s="196"/>
      <c r="G16" s="293"/>
      <c r="H16" s="293"/>
      <c r="I16" s="293"/>
      <c r="J16" s="293"/>
      <c r="K16" s="293"/>
      <c r="L16" s="293"/>
      <c r="M16" s="197"/>
      <c r="N16" s="250"/>
    </row>
    <row r="17" spans="1:14" ht="15.75" thickBot="1" x14ac:dyDescent="0.3">
      <c r="A17" s="301" t="s">
        <v>77</v>
      </c>
      <c r="B17" s="302"/>
      <c r="C17" s="303"/>
      <c r="D17" s="299">
        <v>0</v>
      </c>
      <c r="E17" s="300"/>
      <c r="F17" s="290"/>
      <c r="G17" s="291"/>
      <c r="H17" s="291"/>
      <c r="I17" s="291"/>
      <c r="J17" s="291"/>
      <c r="K17" s="291"/>
      <c r="L17" s="291"/>
      <c r="M17" s="292"/>
      <c r="N17" s="250"/>
    </row>
    <row r="18" spans="1:14" ht="17.25" thickBot="1" x14ac:dyDescent="0.3">
      <c r="A18" s="301" t="s">
        <v>45</v>
      </c>
      <c r="B18" s="302"/>
      <c r="C18" s="303"/>
      <c r="D18" s="320">
        <f>D16+D17</f>
        <v>0</v>
      </c>
      <c r="E18" s="168"/>
      <c r="F18" s="242"/>
      <c r="G18" s="243"/>
      <c r="H18" s="243"/>
      <c r="I18" s="243"/>
      <c r="J18" s="243"/>
      <c r="K18" s="243"/>
      <c r="L18" s="243"/>
      <c r="M18" s="244"/>
      <c r="N18" s="250"/>
    </row>
    <row r="19" spans="1:14" ht="20.25" customHeight="1" thickBot="1" x14ac:dyDescent="0.3">
      <c r="A19" s="242" t="s">
        <v>78</v>
      </c>
      <c r="B19" s="243"/>
      <c r="C19" s="243"/>
      <c r="D19" s="243"/>
      <c r="E19" s="243"/>
      <c r="F19" s="243"/>
      <c r="G19" s="244"/>
      <c r="H19" s="333">
        <v>0</v>
      </c>
      <c r="I19" s="300"/>
      <c r="J19" s="265"/>
      <c r="K19" s="266"/>
      <c r="L19" s="266"/>
      <c r="M19" s="267"/>
      <c r="N19" s="250"/>
    </row>
    <row r="20" spans="1:14" x14ac:dyDescent="0.25">
      <c r="A20" s="198" t="s">
        <v>23</v>
      </c>
      <c r="B20" s="314"/>
      <c r="C20" s="314"/>
      <c r="D20" s="314"/>
      <c r="E20" s="314"/>
      <c r="F20" s="314"/>
      <c r="G20" s="314"/>
      <c r="H20" s="314"/>
      <c r="I20" s="314"/>
      <c r="J20" s="318"/>
      <c r="K20" s="319"/>
      <c r="L20" s="319"/>
      <c r="M20" s="332"/>
      <c r="N20" s="250"/>
    </row>
    <row r="21" spans="1:14" ht="15.75" thickBot="1" x14ac:dyDescent="0.3">
      <c r="A21" s="315" t="s">
        <v>24</v>
      </c>
      <c r="B21" s="316"/>
      <c r="C21" s="316"/>
      <c r="D21" s="316"/>
      <c r="E21" s="316"/>
      <c r="F21" s="316"/>
      <c r="G21" s="317"/>
      <c r="H21" s="317"/>
      <c r="I21" s="317"/>
      <c r="J21" s="309"/>
      <c r="K21" s="310"/>
      <c r="L21" s="310"/>
      <c r="M21" s="331"/>
      <c r="N21" s="249"/>
    </row>
    <row r="22" spans="1:14" ht="15" customHeight="1" thickBot="1" x14ac:dyDescent="0.3">
      <c r="A22" s="306" t="s">
        <v>25</v>
      </c>
      <c r="B22" s="307"/>
      <c r="C22" s="307"/>
      <c r="D22" s="307"/>
      <c r="E22" s="307"/>
      <c r="F22" s="308"/>
      <c r="G22" s="289"/>
      <c r="H22" s="289"/>
      <c r="I22" s="289"/>
      <c r="J22" s="289"/>
      <c r="K22" s="195"/>
      <c r="L22" s="25" t="s">
        <v>19</v>
      </c>
      <c r="M22" s="132">
        <f>SUM(B25:M25)</f>
        <v>166.19199999999998</v>
      </c>
      <c r="N22" s="209">
        <f>M23/M3</f>
        <v>1.0693237105148612E-2</v>
      </c>
    </row>
    <row r="23" spans="1:14" ht="17.25" thickBot="1" x14ac:dyDescent="0.3">
      <c r="A23" s="311" t="s">
        <v>57</v>
      </c>
      <c r="B23" s="312"/>
      <c r="C23" s="312"/>
      <c r="D23" s="312"/>
      <c r="E23" s="312"/>
      <c r="F23" s="313"/>
      <c r="G23" s="291"/>
      <c r="H23" s="291"/>
      <c r="I23" s="291"/>
      <c r="J23" s="291"/>
      <c r="K23" s="292"/>
      <c r="L23" s="13" t="s">
        <v>17</v>
      </c>
      <c r="M23" s="115">
        <f>M22*0.086</f>
        <v>14.292511999999997</v>
      </c>
      <c r="N23" s="210"/>
    </row>
    <row r="24" spans="1:14" ht="15.75" thickBot="1" x14ac:dyDescent="0.3">
      <c r="A24" s="27" t="s">
        <v>58</v>
      </c>
      <c r="B24" s="98" t="s">
        <v>59</v>
      </c>
      <c r="C24" s="98" t="s">
        <v>60</v>
      </c>
      <c r="D24" s="98" t="s">
        <v>61</v>
      </c>
      <c r="E24" s="98" t="s">
        <v>62</v>
      </c>
      <c r="F24" s="98" t="s">
        <v>63</v>
      </c>
      <c r="G24" s="28" t="s">
        <v>64</v>
      </c>
      <c r="H24" s="28" t="s">
        <v>65</v>
      </c>
      <c r="I24" s="28" t="s">
        <v>66</v>
      </c>
      <c r="J24" s="32" t="s">
        <v>67</v>
      </c>
      <c r="K24" s="28" t="s">
        <v>68</v>
      </c>
      <c r="L24" s="28" t="s">
        <v>69</v>
      </c>
      <c r="M24" s="28" t="s">
        <v>70</v>
      </c>
      <c r="N24" s="248"/>
    </row>
    <row r="25" spans="1:14" ht="24.75" customHeight="1" thickBot="1" x14ac:dyDescent="0.3">
      <c r="A25" s="27" t="s">
        <v>71</v>
      </c>
      <c r="B25" s="36">
        <v>3.153</v>
      </c>
      <c r="C25" s="36">
        <v>39.625999999999998</v>
      </c>
      <c r="D25" s="36">
        <v>63.005000000000003</v>
      </c>
      <c r="E25" s="36">
        <v>33.094999999999999</v>
      </c>
      <c r="F25" s="36">
        <v>19.581</v>
      </c>
      <c r="G25" s="36">
        <v>0</v>
      </c>
      <c r="H25" s="36">
        <v>0</v>
      </c>
      <c r="I25" s="36">
        <v>0</v>
      </c>
      <c r="J25" s="37">
        <v>0</v>
      </c>
      <c r="K25" s="36">
        <v>0</v>
      </c>
      <c r="L25" s="36">
        <v>0</v>
      </c>
      <c r="M25" s="36">
        <v>7.7320000000000002</v>
      </c>
      <c r="N25" s="250"/>
    </row>
    <row r="26" spans="1:14" ht="15" customHeight="1" thickBot="1" x14ac:dyDescent="0.3">
      <c r="A26" s="268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49"/>
    </row>
    <row r="27" spans="1:14" ht="16.5" customHeight="1" x14ac:dyDescent="0.25">
      <c r="A27" s="270" t="s">
        <v>232</v>
      </c>
      <c r="B27" s="271"/>
      <c r="C27" s="271"/>
      <c r="D27" s="271"/>
      <c r="E27" s="271"/>
      <c r="F27" s="272"/>
      <c r="G27" s="259"/>
      <c r="H27" s="260"/>
      <c r="I27" s="260"/>
      <c r="J27" s="260"/>
      <c r="K27" s="261"/>
      <c r="L27" s="112" t="s">
        <v>243</v>
      </c>
      <c r="M27" s="133">
        <f>SUM(B30:M30)</f>
        <v>0</v>
      </c>
      <c r="N27" s="209">
        <f>M28/M3</f>
        <v>0</v>
      </c>
    </row>
    <row r="28" spans="1:14" ht="15.75" customHeight="1" thickBot="1" x14ac:dyDescent="0.3">
      <c r="A28" s="256" t="s">
        <v>233</v>
      </c>
      <c r="B28" s="257"/>
      <c r="C28" s="257"/>
      <c r="D28" s="257"/>
      <c r="E28" s="257"/>
      <c r="F28" s="258"/>
      <c r="G28" s="262"/>
      <c r="H28" s="263"/>
      <c r="I28" s="263"/>
      <c r="J28" s="263"/>
      <c r="K28" s="264"/>
      <c r="L28" s="113" t="str">
        <f>L23</f>
        <v>[ tep / an ]</v>
      </c>
      <c r="M28" s="114">
        <f>M27*0.95</f>
        <v>0</v>
      </c>
      <c r="N28" s="210"/>
    </row>
    <row r="29" spans="1:14" ht="24.75" customHeight="1" thickBot="1" x14ac:dyDescent="0.3">
      <c r="A29" s="31" t="s">
        <v>58</v>
      </c>
      <c r="B29" s="28" t="s">
        <v>59</v>
      </c>
      <c r="C29" s="28" t="s">
        <v>60</v>
      </c>
      <c r="D29" s="28" t="s">
        <v>61</v>
      </c>
      <c r="E29" s="28" t="s">
        <v>62</v>
      </c>
      <c r="F29" s="28" t="s">
        <v>63</v>
      </c>
      <c r="G29" s="28" t="s">
        <v>64</v>
      </c>
      <c r="H29" s="28" t="s">
        <v>65</v>
      </c>
      <c r="I29" s="28" t="s">
        <v>66</v>
      </c>
      <c r="J29" s="32" t="s">
        <v>67</v>
      </c>
      <c r="K29" s="28" t="s">
        <v>68</v>
      </c>
      <c r="L29" s="28" t="s">
        <v>69</v>
      </c>
      <c r="M29" s="28" t="s">
        <v>70</v>
      </c>
      <c r="N29" s="248"/>
    </row>
    <row r="30" spans="1:14" ht="24.75" customHeight="1" thickBot="1" x14ac:dyDescent="0.3">
      <c r="A30" s="27" t="s">
        <v>234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7">
        <v>0</v>
      </c>
      <c r="K30" s="36">
        <v>0</v>
      </c>
      <c r="L30" s="36">
        <v>0</v>
      </c>
      <c r="M30" s="36">
        <v>0</v>
      </c>
      <c r="N30" s="250"/>
    </row>
    <row r="31" spans="1:14" ht="14.25" customHeight="1" thickBot="1" x14ac:dyDescent="0.3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49"/>
    </row>
    <row r="32" spans="1:14" ht="18.75" customHeight="1" thickBot="1" x14ac:dyDescent="0.3">
      <c r="A32" s="253" t="s">
        <v>27</v>
      </c>
      <c r="B32" s="254"/>
      <c r="C32" s="254"/>
      <c r="D32" s="254"/>
      <c r="E32" s="254"/>
      <c r="F32" s="255"/>
      <c r="G32" s="294"/>
      <c r="H32" s="269"/>
      <c r="I32" s="269"/>
      <c r="J32" s="269"/>
      <c r="K32" s="295"/>
      <c r="L32" s="112" t="str">
        <f>L27</f>
        <v>[ tone / an ]</v>
      </c>
      <c r="M32" s="133">
        <f>SUM(B35:M35)</f>
        <v>0</v>
      </c>
      <c r="N32" s="209">
        <f>M33/M3</f>
        <v>0</v>
      </c>
    </row>
    <row r="33" spans="1:14" ht="17.25" customHeight="1" thickBot="1" x14ac:dyDescent="0.3">
      <c r="A33" s="256" t="s">
        <v>238</v>
      </c>
      <c r="B33" s="257"/>
      <c r="C33" s="257"/>
      <c r="D33" s="257"/>
      <c r="E33" s="257"/>
      <c r="F33" s="258"/>
      <c r="G33" s="296"/>
      <c r="H33" s="297"/>
      <c r="I33" s="297"/>
      <c r="J33" s="297"/>
      <c r="K33" s="298"/>
      <c r="L33" s="113" t="str">
        <f>L28</f>
        <v>[ tep / an ]</v>
      </c>
      <c r="M33" s="114">
        <f>M32*0.97</f>
        <v>0</v>
      </c>
      <c r="N33" s="210"/>
    </row>
    <row r="34" spans="1:14" ht="24.75" customHeight="1" thickBot="1" x14ac:dyDescent="0.3">
      <c r="A34" s="31" t="s">
        <v>58</v>
      </c>
      <c r="B34" s="28" t="s">
        <v>59</v>
      </c>
      <c r="C34" s="28" t="s">
        <v>60</v>
      </c>
      <c r="D34" s="28" t="s">
        <v>61</v>
      </c>
      <c r="E34" s="28" t="s">
        <v>62</v>
      </c>
      <c r="F34" s="28" t="s">
        <v>63</v>
      </c>
      <c r="G34" s="28" t="s">
        <v>64</v>
      </c>
      <c r="H34" s="28" t="s">
        <v>65</v>
      </c>
      <c r="I34" s="28" t="s">
        <v>66</v>
      </c>
      <c r="J34" s="32" t="s">
        <v>67</v>
      </c>
      <c r="K34" s="28" t="s">
        <v>68</v>
      </c>
      <c r="L34" s="28" t="s">
        <v>69</v>
      </c>
      <c r="M34" s="28" t="s">
        <v>70</v>
      </c>
      <c r="N34" s="248"/>
    </row>
    <row r="35" spans="1:14" ht="24.75" customHeight="1" thickBot="1" x14ac:dyDescent="0.3">
      <c r="A35" s="27" t="s">
        <v>234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6">
        <v>0</v>
      </c>
      <c r="L35" s="36">
        <v>0</v>
      </c>
      <c r="M35" s="36">
        <v>0</v>
      </c>
      <c r="N35" s="250"/>
    </row>
    <row r="36" spans="1:14" ht="15.75" customHeight="1" thickBot="1" x14ac:dyDescent="0.3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49"/>
    </row>
    <row r="37" spans="1:14" ht="17.25" customHeight="1" thickBot="1" x14ac:dyDescent="0.3">
      <c r="A37" s="253" t="s">
        <v>214</v>
      </c>
      <c r="B37" s="254"/>
      <c r="C37" s="254"/>
      <c r="D37" s="254"/>
      <c r="E37" s="254"/>
      <c r="F37" s="255"/>
      <c r="G37" s="259"/>
      <c r="H37" s="260"/>
      <c r="I37" s="260"/>
      <c r="J37" s="260"/>
      <c r="K37" s="261"/>
      <c r="L37" s="112" t="str">
        <f>L32</f>
        <v>[ tone / an ]</v>
      </c>
      <c r="M37" s="133">
        <f>SUM(B40:M40)</f>
        <v>1.119</v>
      </c>
      <c r="N37" s="209">
        <f>M38/M3</f>
        <v>8.7906303221535606E-4</v>
      </c>
    </row>
    <row r="38" spans="1:14" ht="18" customHeight="1" thickBot="1" x14ac:dyDescent="0.3">
      <c r="A38" s="256" t="s">
        <v>239</v>
      </c>
      <c r="B38" s="257"/>
      <c r="C38" s="257"/>
      <c r="D38" s="257"/>
      <c r="E38" s="257"/>
      <c r="F38" s="258"/>
      <c r="G38" s="262"/>
      <c r="H38" s="263"/>
      <c r="I38" s="263"/>
      <c r="J38" s="263"/>
      <c r="K38" s="264"/>
      <c r="L38" s="113" t="str">
        <f>L33</f>
        <v>[ tep / an ]</v>
      </c>
      <c r="M38" s="114">
        <f>M37*1.05</f>
        <v>1.1749499999999999</v>
      </c>
      <c r="N38" s="210"/>
    </row>
    <row r="39" spans="1:14" ht="24.75" customHeight="1" thickBot="1" x14ac:dyDescent="0.3">
      <c r="A39" s="31" t="s">
        <v>58</v>
      </c>
      <c r="B39" s="28" t="s">
        <v>59</v>
      </c>
      <c r="C39" s="28" t="s">
        <v>60</v>
      </c>
      <c r="D39" s="28" t="s">
        <v>61</v>
      </c>
      <c r="E39" s="28" t="s">
        <v>62</v>
      </c>
      <c r="F39" s="28" t="s">
        <v>63</v>
      </c>
      <c r="G39" s="28" t="s">
        <v>64</v>
      </c>
      <c r="H39" s="28" t="s">
        <v>65</v>
      </c>
      <c r="I39" s="28" t="s">
        <v>66</v>
      </c>
      <c r="J39" s="32" t="s">
        <v>67</v>
      </c>
      <c r="K39" s="28" t="s">
        <v>68</v>
      </c>
      <c r="L39" s="28" t="s">
        <v>69</v>
      </c>
      <c r="M39" s="28" t="s">
        <v>70</v>
      </c>
      <c r="N39" s="248"/>
    </row>
    <row r="40" spans="1:14" ht="24.75" customHeight="1" thickBot="1" x14ac:dyDescent="0.3">
      <c r="A40" s="27" t="s">
        <v>234</v>
      </c>
      <c r="B40" s="36">
        <v>4.5999999999999999E-2</v>
      </c>
      <c r="C40" s="36">
        <v>1.4999999999999999E-2</v>
      </c>
      <c r="D40" s="36">
        <v>2.1999999999999999E-2</v>
      </c>
      <c r="E40" s="36">
        <v>9.9000000000000005E-2</v>
      </c>
      <c r="F40" s="36">
        <v>0.17299999999999999</v>
      </c>
      <c r="G40" s="36">
        <v>0.13700000000000001</v>
      </c>
      <c r="H40" s="36">
        <v>0.14499999999999999</v>
      </c>
      <c r="I40" s="36">
        <v>0.161</v>
      </c>
      <c r="J40" s="37">
        <v>0.153</v>
      </c>
      <c r="K40" s="36">
        <v>8.1000000000000003E-2</v>
      </c>
      <c r="L40" s="36">
        <v>5.2999999999999999E-2</v>
      </c>
      <c r="M40" s="36">
        <v>3.4000000000000002E-2</v>
      </c>
      <c r="N40" s="250"/>
    </row>
    <row r="41" spans="1:14" ht="13.5" customHeight="1" thickBot="1" x14ac:dyDescent="0.3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49"/>
    </row>
    <row r="42" spans="1:14" ht="18.75" customHeight="1" thickBot="1" x14ac:dyDescent="0.3">
      <c r="A42" s="253" t="s">
        <v>235</v>
      </c>
      <c r="B42" s="254"/>
      <c r="C42" s="254"/>
      <c r="D42" s="254"/>
      <c r="E42" s="254"/>
      <c r="F42" s="255"/>
      <c r="G42" s="259"/>
      <c r="H42" s="260"/>
      <c r="I42" s="260"/>
      <c r="J42" s="260"/>
      <c r="K42" s="261"/>
      <c r="L42" s="112" t="str">
        <f>L37</f>
        <v>[ tone / an ]</v>
      </c>
      <c r="M42" s="133">
        <f>SUM(B45:M45)</f>
        <v>10.445999999999998</v>
      </c>
      <c r="N42" s="209">
        <f>M43/M3</f>
        <v>7.9326208102808056E-3</v>
      </c>
    </row>
    <row r="43" spans="1:14" ht="15.75" customHeight="1" thickBot="1" x14ac:dyDescent="0.3">
      <c r="A43" s="256" t="s">
        <v>240</v>
      </c>
      <c r="B43" s="257"/>
      <c r="C43" s="257"/>
      <c r="D43" s="257"/>
      <c r="E43" s="257"/>
      <c r="F43" s="258"/>
      <c r="G43" s="262"/>
      <c r="H43" s="263"/>
      <c r="I43" s="263"/>
      <c r="J43" s="263"/>
      <c r="K43" s="264"/>
      <c r="L43" s="113" t="str">
        <f>L38</f>
        <v>[ tep / an ]</v>
      </c>
      <c r="M43" s="114">
        <f>M42*1.015</f>
        <v>10.602689999999997</v>
      </c>
      <c r="N43" s="210"/>
    </row>
    <row r="44" spans="1:14" ht="24.75" customHeight="1" thickBot="1" x14ac:dyDescent="0.3">
      <c r="A44" s="31" t="s">
        <v>58</v>
      </c>
      <c r="B44" s="28" t="s">
        <v>59</v>
      </c>
      <c r="C44" s="28" t="s">
        <v>60</v>
      </c>
      <c r="D44" s="28" t="s">
        <v>61</v>
      </c>
      <c r="E44" s="28" t="s">
        <v>62</v>
      </c>
      <c r="F44" s="28" t="s">
        <v>63</v>
      </c>
      <c r="G44" s="28" t="s">
        <v>64</v>
      </c>
      <c r="H44" s="28" t="s">
        <v>65</v>
      </c>
      <c r="I44" s="28" t="s">
        <v>66</v>
      </c>
      <c r="J44" s="32" t="s">
        <v>67</v>
      </c>
      <c r="K44" s="28" t="s">
        <v>68</v>
      </c>
      <c r="L44" s="28" t="s">
        <v>69</v>
      </c>
      <c r="M44" s="28" t="s">
        <v>70</v>
      </c>
      <c r="N44" s="248"/>
    </row>
    <row r="45" spans="1:14" ht="24.75" customHeight="1" thickBot="1" x14ac:dyDescent="0.3">
      <c r="A45" s="27" t="s">
        <v>234</v>
      </c>
      <c r="B45" s="36">
        <v>0.53</v>
      </c>
      <c r="C45" s="36">
        <v>0.91700000000000004</v>
      </c>
      <c r="D45" s="36">
        <v>0.81299999999999994</v>
      </c>
      <c r="E45" s="36">
        <v>0.68400000000000005</v>
      </c>
      <c r="F45" s="36">
        <v>1.153</v>
      </c>
      <c r="G45" s="36">
        <v>1.143</v>
      </c>
      <c r="H45" s="36">
        <v>0.74199999999999999</v>
      </c>
      <c r="I45" s="36">
        <v>0.61399999999999999</v>
      </c>
      <c r="J45" s="37">
        <v>1.171</v>
      </c>
      <c r="K45" s="36">
        <v>1.03</v>
      </c>
      <c r="L45" s="36">
        <v>0.88600000000000001</v>
      </c>
      <c r="M45" s="36">
        <v>0.76300000000000001</v>
      </c>
      <c r="N45" s="250"/>
    </row>
    <row r="46" spans="1:14" ht="14.25" customHeight="1" thickBot="1" x14ac:dyDescent="0.3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49"/>
    </row>
    <row r="47" spans="1:14" ht="18" customHeight="1" thickBot="1" x14ac:dyDescent="0.3">
      <c r="A47" s="253" t="s">
        <v>236</v>
      </c>
      <c r="B47" s="254"/>
      <c r="C47" s="254"/>
      <c r="D47" s="254"/>
      <c r="E47" s="254"/>
      <c r="F47" s="255"/>
      <c r="G47" s="259"/>
      <c r="H47" s="260"/>
      <c r="I47" s="260"/>
      <c r="J47" s="260"/>
      <c r="K47" s="261"/>
      <c r="L47" s="112" t="str">
        <f>L42</f>
        <v>[ tone / an ]</v>
      </c>
      <c r="M47" s="133">
        <f>SUM(B50:M50)</f>
        <v>0</v>
      </c>
      <c r="N47" s="209">
        <f>M48/M3</f>
        <v>0</v>
      </c>
    </row>
    <row r="48" spans="1:14" ht="16.5" customHeight="1" thickBot="1" x14ac:dyDescent="0.3">
      <c r="A48" s="256" t="s">
        <v>241</v>
      </c>
      <c r="B48" s="257"/>
      <c r="C48" s="257"/>
      <c r="D48" s="257"/>
      <c r="E48" s="257"/>
      <c r="F48" s="258"/>
      <c r="G48" s="262"/>
      <c r="H48" s="263"/>
      <c r="I48" s="263"/>
      <c r="J48" s="263"/>
      <c r="K48" s="264"/>
      <c r="L48" s="113" t="str">
        <f>L43</f>
        <v>[ tep / an ]</v>
      </c>
      <c r="M48" s="139">
        <v>0</v>
      </c>
      <c r="N48" s="210"/>
    </row>
    <row r="49" spans="1:14" ht="24.75" customHeight="1" thickBot="1" x14ac:dyDescent="0.3">
      <c r="A49" s="31" t="s">
        <v>58</v>
      </c>
      <c r="B49" s="28" t="s">
        <v>59</v>
      </c>
      <c r="C49" s="28" t="s">
        <v>60</v>
      </c>
      <c r="D49" s="28" t="s">
        <v>61</v>
      </c>
      <c r="E49" s="28" t="s">
        <v>62</v>
      </c>
      <c r="F49" s="28" t="s">
        <v>63</v>
      </c>
      <c r="G49" s="28" t="s">
        <v>64</v>
      </c>
      <c r="H49" s="28" t="s">
        <v>65</v>
      </c>
      <c r="I49" s="28" t="s">
        <v>66</v>
      </c>
      <c r="J49" s="32" t="s">
        <v>67</v>
      </c>
      <c r="K49" s="28" t="s">
        <v>68</v>
      </c>
      <c r="L49" s="28" t="s">
        <v>69</v>
      </c>
      <c r="M49" s="28" t="s">
        <v>70</v>
      </c>
      <c r="N49" s="248"/>
    </row>
    <row r="50" spans="1:14" ht="24.75" customHeight="1" thickBot="1" x14ac:dyDescent="0.3">
      <c r="A50" s="27" t="s">
        <v>234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7">
        <v>0</v>
      </c>
      <c r="K50" s="36">
        <v>0</v>
      </c>
      <c r="L50" s="36">
        <v>0</v>
      </c>
      <c r="M50" s="36">
        <v>0</v>
      </c>
      <c r="N50" s="250"/>
    </row>
    <row r="51" spans="1:14" ht="18" customHeight="1" thickBot="1" x14ac:dyDescent="0.3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49"/>
    </row>
    <row r="52" spans="1:14" ht="18" customHeight="1" thickBot="1" x14ac:dyDescent="0.3">
      <c r="A52" s="253" t="s">
        <v>237</v>
      </c>
      <c r="B52" s="254"/>
      <c r="C52" s="254"/>
      <c r="D52" s="254"/>
      <c r="E52" s="254"/>
      <c r="F52" s="255"/>
      <c r="G52" s="259"/>
      <c r="H52" s="260"/>
      <c r="I52" s="260"/>
      <c r="J52" s="260"/>
      <c r="K52" s="261"/>
      <c r="L52" s="112" t="s">
        <v>228</v>
      </c>
      <c r="M52" s="133">
        <f>SUM(B55:M55)</f>
        <v>0</v>
      </c>
      <c r="N52" s="209">
        <f>M53/M3</f>
        <v>0</v>
      </c>
    </row>
    <row r="53" spans="1:14" ht="18" customHeight="1" thickBot="1" x14ac:dyDescent="0.3">
      <c r="A53" s="256" t="s">
        <v>242</v>
      </c>
      <c r="B53" s="257"/>
      <c r="C53" s="257"/>
      <c r="D53" s="257"/>
      <c r="E53" s="257"/>
      <c r="F53" s="258"/>
      <c r="G53" s="262"/>
      <c r="H53" s="263"/>
      <c r="I53" s="263"/>
      <c r="J53" s="263"/>
      <c r="K53" s="264"/>
      <c r="L53" s="113" t="str">
        <f>L48</f>
        <v>[ tep / an ]</v>
      </c>
      <c r="M53" s="139">
        <v>0</v>
      </c>
      <c r="N53" s="210"/>
    </row>
    <row r="54" spans="1:14" ht="23.25" customHeight="1" thickBot="1" x14ac:dyDescent="0.3">
      <c r="A54" s="31" t="s">
        <v>58</v>
      </c>
      <c r="B54" s="28" t="s">
        <v>59</v>
      </c>
      <c r="C54" s="28" t="s">
        <v>60</v>
      </c>
      <c r="D54" s="28" t="s">
        <v>61</v>
      </c>
      <c r="E54" s="28" t="s">
        <v>62</v>
      </c>
      <c r="F54" s="28" t="s">
        <v>63</v>
      </c>
      <c r="G54" s="28" t="s">
        <v>64</v>
      </c>
      <c r="H54" s="28" t="s">
        <v>65</v>
      </c>
      <c r="I54" s="28" t="s">
        <v>66</v>
      </c>
      <c r="J54" s="32" t="s">
        <v>67</v>
      </c>
      <c r="K54" s="28" t="s">
        <v>68</v>
      </c>
      <c r="L54" s="28" t="s">
        <v>69</v>
      </c>
      <c r="M54" s="32" t="s">
        <v>70</v>
      </c>
      <c r="N54" s="248"/>
    </row>
    <row r="55" spans="1:14" ht="24.75" customHeight="1" thickBot="1" x14ac:dyDescent="0.3">
      <c r="A55" s="108" t="s">
        <v>234</v>
      </c>
      <c r="B55" s="109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96">
        <v>0</v>
      </c>
      <c r="K55" s="109">
        <v>0</v>
      </c>
      <c r="L55" s="109">
        <v>0</v>
      </c>
      <c r="M55" s="110">
        <v>0</v>
      </c>
      <c r="N55" s="249"/>
    </row>
    <row r="56" spans="1:14" ht="14.25" customHeight="1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7"/>
    </row>
    <row r="57" spans="1:14" ht="15.75" customHeight="1" thickBot="1" x14ac:dyDescent="0.3">
      <c r="A57" s="242" t="s">
        <v>79</v>
      </c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4"/>
    </row>
    <row r="58" spans="1:14" ht="15.75" customHeight="1" thickBot="1" x14ac:dyDescent="0.3">
      <c r="A58" s="273" t="s">
        <v>254</v>
      </c>
      <c r="B58" s="274"/>
      <c r="C58" s="274"/>
      <c r="D58" s="274"/>
      <c r="E58" s="274"/>
      <c r="F58" s="274"/>
      <c r="G58" s="275"/>
      <c r="H58" s="97"/>
      <c r="I58" s="97"/>
      <c r="J58" s="293"/>
      <c r="K58" s="293"/>
      <c r="L58" s="51"/>
      <c r="M58" s="127"/>
      <c r="N58" s="111"/>
    </row>
    <row r="59" spans="1:14" ht="15.75" customHeight="1" thickBot="1" x14ac:dyDescent="0.3">
      <c r="A59" s="31" t="s">
        <v>58</v>
      </c>
      <c r="B59" s="28" t="s">
        <v>59</v>
      </c>
      <c r="C59" s="28" t="s">
        <v>60</v>
      </c>
      <c r="D59" s="28" t="s">
        <v>61</v>
      </c>
      <c r="E59" s="28" t="s">
        <v>62</v>
      </c>
      <c r="F59" s="28" t="s">
        <v>63</v>
      </c>
      <c r="G59" s="28" t="s">
        <v>64</v>
      </c>
      <c r="H59" s="28" t="s">
        <v>65</v>
      </c>
      <c r="I59" s="28" t="s">
        <v>66</v>
      </c>
      <c r="J59" s="32" t="s">
        <v>67</v>
      </c>
      <c r="K59" s="28" t="s">
        <v>68</v>
      </c>
      <c r="L59" s="28" t="s">
        <v>69</v>
      </c>
      <c r="M59" s="32" t="s">
        <v>70</v>
      </c>
      <c r="N59" s="111"/>
    </row>
    <row r="60" spans="1:14" ht="25.5" customHeight="1" thickBot="1" x14ac:dyDescent="0.3">
      <c r="A60" s="39" t="s">
        <v>85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111"/>
    </row>
    <row r="61" spans="1:14" ht="17.25" thickBot="1" x14ac:dyDescent="0.3">
      <c r="A61" s="294"/>
      <c r="B61" s="269"/>
      <c r="C61" s="269"/>
      <c r="D61" s="269"/>
      <c r="E61" s="269"/>
      <c r="F61" s="269"/>
      <c r="G61" s="269"/>
      <c r="H61" s="269"/>
      <c r="I61" s="269"/>
      <c r="J61" s="269"/>
      <c r="K61" s="295"/>
      <c r="L61" s="41" t="s">
        <v>86</v>
      </c>
      <c r="M61" s="134">
        <f>SUM(B60:M60)/1000</f>
        <v>0</v>
      </c>
      <c r="N61" s="116"/>
    </row>
    <row r="62" spans="1:14" ht="15.75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7"/>
    </row>
    <row r="63" spans="1:14" ht="18.75" customHeight="1" thickBot="1" x14ac:dyDescent="0.3">
      <c r="A63" s="273" t="s">
        <v>80</v>
      </c>
      <c r="B63" s="274"/>
      <c r="C63" s="274"/>
      <c r="D63" s="274"/>
      <c r="E63" s="274"/>
      <c r="F63" s="274"/>
      <c r="G63" s="274"/>
      <c r="H63" s="274"/>
      <c r="I63" s="275"/>
      <c r="J63" s="309" t="s">
        <v>46</v>
      </c>
      <c r="K63" s="310"/>
      <c r="L63" s="310"/>
      <c r="M63" s="42">
        <f>M64*0.086</f>
        <v>2.1056240000000002</v>
      </c>
      <c r="N63" s="209">
        <f>M63/M3</f>
        <v>1.5753659459087001E-3</v>
      </c>
    </row>
    <row r="64" spans="1:14" ht="18.75" customHeight="1" thickBot="1" x14ac:dyDescent="0.3">
      <c r="A64" s="276"/>
      <c r="B64" s="277"/>
      <c r="C64" s="277"/>
      <c r="D64" s="277"/>
      <c r="E64" s="277"/>
      <c r="F64" s="277"/>
      <c r="G64" s="277"/>
      <c r="H64" s="277"/>
      <c r="I64" s="278"/>
      <c r="J64" s="265" t="s">
        <v>84</v>
      </c>
      <c r="K64" s="266"/>
      <c r="L64" s="267"/>
      <c r="M64" s="144">
        <v>24.484000000000002</v>
      </c>
      <c r="N64" s="210"/>
    </row>
    <row r="65" spans="1:14" ht="17.25" customHeight="1" thickBot="1" x14ac:dyDescent="0.3">
      <c r="A65" s="279" t="s">
        <v>81</v>
      </c>
      <c r="B65" s="280"/>
      <c r="C65" s="280"/>
      <c r="D65" s="280"/>
      <c r="E65" s="280"/>
      <c r="F65" s="280"/>
      <c r="G65" s="280"/>
      <c r="H65" s="280"/>
      <c r="I65" s="281"/>
      <c r="J65" s="266" t="s">
        <v>46</v>
      </c>
      <c r="K65" s="266"/>
      <c r="L65" s="266"/>
      <c r="M65" s="40">
        <f>M66*0.1</f>
        <v>978.48</v>
      </c>
      <c r="N65" s="305">
        <f>M65/M3</f>
        <v>0.7320699568169553</v>
      </c>
    </row>
    <row r="66" spans="1:14" ht="16.5" thickBot="1" x14ac:dyDescent="0.3">
      <c r="A66" s="276"/>
      <c r="B66" s="277"/>
      <c r="C66" s="277"/>
      <c r="D66" s="277"/>
      <c r="E66" s="277"/>
      <c r="F66" s="277"/>
      <c r="G66" s="277"/>
      <c r="H66" s="277"/>
      <c r="I66" s="278"/>
      <c r="J66" s="282" t="s">
        <v>87</v>
      </c>
      <c r="K66" s="283"/>
      <c r="L66" s="284"/>
      <c r="M66" s="143">
        <f>'Date anuale'!G23</f>
        <v>9784.7999999999993</v>
      </c>
      <c r="N66" s="210"/>
    </row>
    <row r="67" spans="1:14" x14ac:dyDescent="0.2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</row>
    <row r="68" spans="1:14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 x14ac:dyDescent="0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</row>
    <row r="70" spans="1:14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</row>
    <row r="71" spans="1:14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</row>
    <row r="72" spans="1:14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</row>
    <row r="73" spans="1:14" x14ac:dyDescent="0.2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</row>
    <row r="74" spans="1:14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</row>
    <row r="75" spans="1:14" x14ac:dyDescent="0.25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</row>
    <row r="76" spans="1:14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</row>
    <row r="77" spans="1:14" x14ac:dyDescent="0.2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</row>
    <row r="78" spans="1:14" x14ac:dyDescent="0.2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</row>
    <row r="79" spans="1:14" x14ac:dyDescent="0.25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</row>
    <row r="80" spans="1:14" x14ac:dyDescent="0.25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</row>
    <row r="81" spans="1:14" x14ac:dyDescent="0.25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</row>
    <row r="82" spans="1:14" x14ac:dyDescent="0.2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</row>
    <row r="83" spans="1:14" x14ac:dyDescent="0.2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</row>
    <row r="84" spans="1:14" x14ac:dyDescent="0.2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</row>
    <row r="85" spans="1:14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</row>
    <row r="86" spans="1:14" x14ac:dyDescent="0.2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</row>
    <row r="87" spans="1:14" x14ac:dyDescent="0.2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</row>
    <row r="88" spans="1:14" x14ac:dyDescent="0.2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</row>
    <row r="89" spans="1:14" x14ac:dyDescent="0.2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</row>
    <row r="90" spans="1:14" x14ac:dyDescent="0.2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</row>
    <row r="91" spans="1:14" x14ac:dyDescent="0.2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</row>
    <row r="92" spans="1:14" x14ac:dyDescent="0.2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</row>
    <row r="93" spans="1:14" x14ac:dyDescent="0.2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</row>
    <row r="94" spans="1:14" x14ac:dyDescent="0.2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</row>
    <row r="95" spans="1:14" x14ac:dyDescent="0.2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</row>
    <row r="96" spans="1:14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</row>
    <row r="97" spans="1:14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</row>
    <row r="98" spans="1:14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</row>
    <row r="99" spans="1:14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</row>
    <row r="100" spans="1:14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</row>
    <row r="101" spans="1:14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</row>
    <row r="102" spans="1:14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</row>
    <row r="103" spans="1:14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</row>
    <row r="104" spans="1:14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</row>
    <row r="105" spans="1:14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</row>
    <row r="106" spans="1:14" x14ac:dyDescent="0.25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</row>
    <row r="107" spans="1:14" x14ac:dyDescent="0.25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</row>
    <row r="108" spans="1:14" x14ac:dyDescent="0.25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</row>
    <row r="109" spans="1:14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</row>
    <row r="110" spans="1:14" x14ac:dyDescent="0.25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</row>
    <row r="111" spans="1:14" x14ac:dyDescent="0.2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</row>
    <row r="112" spans="1:14" x14ac:dyDescent="0.25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</row>
    <row r="113" spans="1:14" x14ac:dyDescent="0.2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</row>
    <row r="114" spans="1:14" x14ac:dyDescent="0.2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</row>
    <row r="115" spans="1:14" x14ac:dyDescent="0.2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</row>
    <row r="116" spans="1:14" x14ac:dyDescent="0.25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</row>
    <row r="117" spans="1:14" x14ac:dyDescent="0.2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</row>
    <row r="118" spans="1:14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</row>
    <row r="119" spans="1:14" x14ac:dyDescent="0.25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</row>
    <row r="120" spans="1:14" x14ac:dyDescent="0.25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</row>
    <row r="121" spans="1:14" x14ac:dyDescent="0.25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</row>
    <row r="122" spans="1:14" x14ac:dyDescent="0.25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</row>
    <row r="123" spans="1:14" x14ac:dyDescent="0.25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</row>
    <row r="124" spans="1:14" x14ac:dyDescent="0.25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</row>
    <row r="125" spans="1:14" x14ac:dyDescent="0.25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</row>
    <row r="126" spans="1:14" x14ac:dyDescent="0.25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</row>
    <row r="127" spans="1:14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</row>
    <row r="128" spans="1:14" x14ac:dyDescent="0.25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</row>
    <row r="129" spans="1:14" x14ac:dyDescent="0.25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</row>
    <row r="130" spans="1:14" x14ac:dyDescent="0.25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</row>
    <row r="131" spans="1:14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</row>
    <row r="132" spans="1:14" x14ac:dyDescent="0.25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</row>
    <row r="133" spans="1:14" x14ac:dyDescent="0.25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</row>
    <row r="134" spans="1:14" x14ac:dyDescent="0.2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</row>
    <row r="135" spans="1:14" x14ac:dyDescent="0.25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</row>
    <row r="136" spans="1:14" x14ac:dyDescent="0.2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</row>
    <row r="137" spans="1:14" x14ac:dyDescent="0.25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</row>
    <row r="138" spans="1:14" x14ac:dyDescent="0.2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</row>
    <row r="139" spans="1:14" x14ac:dyDescent="0.25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</row>
    <row r="140" spans="1:14" x14ac:dyDescent="0.25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</row>
    <row r="141" spans="1:14" x14ac:dyDescent="0.25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</row>
    <row r="142" spans="1:14" x14ac:dyDescent="0.25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</row>
    <row r="143" spans="1:14" x14ac:dyDescent="0.25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</row>
    <row r="144" spans="1:14" x14ac:dyDescent="0.25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</row>
    <row r="145" spans="1:14" x14ac:dyDescent="0.25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</row>
    <row r="146" spans="1:14" x14ac:dyDescent="0.25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</row>
    <row r="147" spans="1:14" x14ac:dyDescent="0.25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</row>
    <row r="148" spans="1:14" x14ac:dyDescent="0.25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</row>
    <row r="149" spans="1:14" x14ac:dyDescent="0.25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</row>
    <row r="150" spans="1:14" x14ac:dyDescent="0.25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</row>
    <row r="151" spans="1:14" x14ac:dyDescent="0.2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</row>
    <row r="152" spans="1:14" x14ac:dyDescent="0.25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</row>
    <row r="153" spans="1:14" x14ac:dyDescent="0.25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</row>
    <row r="154" spans="1:14" x14ac:dyDescent="0.2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</row>
    <row r="155" spans="1:14" x14ac:dyDescent="0.25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</row>
    <row r="156" spans="1:14" x14ac:dyDescent="0.25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</row>
    <row r="157" spans="1:14" x14ac:dyDescent="0.25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</row>
    <row r="158" spans="1:14" x14ac:dyDescent="0.25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</row>
    <row r="159" spans="1:14" x14ac:dyDescent="0.25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</row>
    <row r="160" spans="1:14" x14ac:dyDescent="0.25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</row>
    <row r="161" spans="1:14" x14ac:dyDescent="0.25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</row>
    <row r="162" spans="1:14" x14ac:dyDescent="0.25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</row>
    <row r="163" spans="1:14" x14ac:dyDescent="0.2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</row>
  </sheetData>
  <mergeCells count="93">
    <mergeCell ref="N6:N9"/>
    <mergeCell ref="N11:N21"/>
    <mergeCell ref="A15:E15"/>
    <mergeCell ref="M8:M9"/>
    <mergeCell ref="A10:I10"/>
    <mergeCell ref="A11:I11"/>
    <mergeCell ref="G8:I9"/>
    <mergeCell ref="J8:L8"/>
    <mergeCell ref="J9:L9"/>
    <mergeCell ref="L20:M21"/>
    <mergeCell ref="H19:I19"/>
    <mergeCell ref="A18:C18"/>
    <mergeCell ref="J10:L10"/>
    <mergeCell ref="F18:M18"/>
    <mergeCell ref="J19:M19"/>
    <mergeCell ref="A17:C17"/>
    <mergeCell ref="A2:I2"/>
    <mergeCell ref="A3:I3"/>
    <mergeCell ref="A4:I4"/>
    <mergeCell ref="A5:I5"/>
    <mergeCell ref="A14:E14"/>
    <mergeCell ref="A23:F23"/>
    <mergeCell ref="A20:I20"/>
    <mergeCell ref="A21:I21"/>
    <mergeCell ref="J20:K21"/>
    <mergeCell ref="D18:E18"/>
    <mergeCell ref="D17:E17"/>
    <mergeCell ref="A16:C16"/>
    <mergeCell ref="D16:E16"/>
    <mergeCell ref="A1:N1"/>
    <mergeCell ref="N65:N66"/>
    <mergeCell ref="N63:N64"/>
    <mergeCell ref="A62:N62"/>
    <mergeCell ref="N22:N23"/>
    <mergeCell ref="N4:N5"/>
    <mergeCell ref="M2:N2"/>
    <mergeCell ref="F14:M17"/>
    <mergeCell ref="G22:K23"/>
    <mergeCell ref="A22:F22"/>
    <mergeCell ref="J63:L63"/>
    <mergeCell ref="J65:L65"/>
    <mergeCell ref="A61:K61"/>
    <mergeCell ref="A63:I64"/>
    <mergeCell ref="A65:I66"/>
    <mergeCell ref="J66:L66"/>
    <mergeCell ref="J64:L64"/>
    <mergeCell ref="J2:L3"/>
    <mergeCell ref="A19:G19"/>
    <mergeCell ref="A58:G58"/>
    <mergeCell ref="J5:L5"/>
    <mergeCell ref="J4:L4"/>
    <mergeCell ref="A8:F9"/>
    <mergeCell ref="J58:K58"/>
    <mergeCell ref="A43:F43"/>
    <mergeCell ref="G42:K43"/>
    <mergeCell ref="A32:F32"/>
    <mergeCell ref="A33:F33"/>
    <mergeCell ref="G32:K33"/>
    <mergeCell ref="A36:M36"/>
    <mergeCell ref="A37:F37"/>
    <mergeCell ref="J11:L11"/>
    <mergeCell ref="N52:N53"/>
    <mergeCell ref="N39:N41"/>
    <mergeCell ref="N34:N36"/>
    <mergeCell ref="A28:F28"/>
    <mergeCell ref="A26:M26"/>
    <mergeCell ref="G27:K28"/>
    <mergeCell ref="A31:M31"/>
    <mergeCell ref="N24:N26"/>
    <mergeCell ref="N27:N28"/>
    <mergeCell ref="N29:N31"/>
    <mergeCell ref="A27:F27"/>
    <mergeCell ref="G47:K48"/>
    <mergeCell ref="N32:N33"/>
    <mergeCell ref="N37:N38"/>
    <mergeCell ref="N42:N43"/>
    <mergeCell ref="N47:N48"/>
    <mergeCell ref="A38:F38"/>
    <mergeCell ref="G37:K38"/>
    <mergeCell ref="A41:M41"/>
    <mergeCell ref="A42:F42"/>
    <mergeCell ref="A57:N57"/>
    <mergeCell ref="A56:N56"/>
    <mergeCell ref="N54:N55"/>
    <mergeCell ref="N49:N51"/>
    <mergeCell ref="N44:N46"/>
    <mergeCell ref="A51:M51"/>
    <mergeCell ref="A52:F52"/>
    <mergeCell ref="A53:F53"/>
    <mergeCell ref="G52:K53"/>
    <mergeCell ref="A46:M46"/>
    <mergeCell ref="A48:F48"/>
    <mergeCell ref="A47:F47"/>
  </mergeCells>
  <pageMargins left="0.7" right="0.7" top="0.75" bottom="0.75" header="0.3" footer="0.3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066E-1DED-4CBA-AFDF-CC6392B3EEE2}">
  <sheetPr>
    <pageSetUpPr fitToPage="1"/>
  </sheetPr>
  <dimension ref="A1:AD253"/>
  <sheetViews>
    <sheetView topLeftCell="A7" workbookViewId="0">
      <selection activeCell="H37" sqref="H37"/>
    </sheetView>
  </sheetViews>
  <sheetFormatPr defaultRowHeight="15" x14ac:dyDescent="0.25"/>
  <cols>
    <col min="1" max="1" width="5" customWidth="1"/>
    <col min="2" max="2" width="27.5703125" customWidth="1"/>
    <col min="3" max="3" width="18.28515625" customWidth="1"/>
    <col min="4" max="4" width="15.7109375" customWidth="1"/>
    <col min="5" max="5" width="18.7109375" customWidth="1"/>
    <col min="6" max="6" width="16.7109375" customWidth="1"/>
    <col min="7" max="30" width="9.28515625" style="121"/>
  </cols>
  <sheetData>
    <row r="1" spans="1:6" ht="45.75" customHeight="1" thickBot="1" x14ac:dyDescent="0.3">
      <c r="A1" s="226" t="s">
        <v>146</v>
      </c>
      <c r="B1" s="227"/>
      <c r="C1" s="227"/>
      <c r="D1" s="227"/>
      <c r="E1" s="227"/>
      <c r="F1" s="228"/>
    </row>
    <row r="2" spans="1:6" ht="15.75" thickBot="1" x14ac:dyDescent="0.3">
      <c r="A2" s="334" t="s">
        <v>40</v>
      </c>
      <c r="B2" s="30" t="s">
        <v>89</v>
      </c>
      <c r="C2" s="349" t="s">
        <v>265</v>
      </c>
      <c r="D2" s="350"/>
      <c r="E2" s="349" t="s">
        <v>266</v>
      </c>
      <c r="F2" s="350"/>
    </row>
    <row r="3" spans="1:6" x14ac:dyDescent="0.25">
      <c r="A3" s="348"/>
      <c r="B3" s="24" t="s">
        <v>90</v>
      </c>
      <c r="C3" s="44" t="s">
        <v>91</v>
      </c>
      <c r="D3" s="334" t="s">
        <v>17</v>
      </c>
      <c r="E3" s="44" t="s">
        <v>91</v>
      </c>
      <c r="F3" s="334" t="s">
        <v>17</v>
      </c>
    </row>
    <row r="4" spans="1:6" ht="15.75" thickBot="1" x14ac:dyDescent="0.3">
      <c r="A4" s="335"/>
      <c r="B4" s="1"/>
      <c r="C4" s="45" t="s">
        <v>92</v>
      </c>
      <c r="D4" s="335"/>
      <c r="E4" s="45" t="s">
        <v>92</v>
      </c>
      <c r="F4" s="335"/>
    </row>
    <row r="5" spans="1:6" ht="15.75" thickBot="1" x14ac:dyDescent="0.3">
      <c r="A5" s="46" t="s">
        <v>93</v>
      </c>
      <c r="B5" s="45" t="s">
        <v>94</v>
      </c>
      <c r="C5" s="45" t="s">
        <v>95</v>
      </c>
      <c r="D5" s="45" t="s">
        <v>96</v>
      </c>
      <c r="E5" s="45" t="s">
        <v>97</v>
      </c>
      <c r="F5" s="45" t="s">
        <v>98</v>
      </c>
    </row>
    <row r="6" spans="1:6" ht="20.25" customHeight="1" thickBot="1" x14ac:dyDescent="0.3">
      <c r="A6" s="334" t="s">
        <v>99</v>
      </c>
      <c r="B6" s="336" t="s">
        <v>100</v>
      </c>
      <c r="C6" s="47" t="s">
        <v>101</v>
      </c>
      <c r="D6" s="340">
        <v>1446</v>
      </c>
      <c r="E6" s="47" t="s">
        <v>103</v>
      </c>
      <c r="F6" s="346">
        <f>'Date lunare'!M3</f>
        <v>1336.593574</v>
      </c>
    </row>
    <row r="7" spans="1:6" ht="25.5" customHeight="1" thickBot="1" x14ac:dyDescent="0.3">
      <c r="A7" s="335"/>
      <c r="B7" s="337"/>
      <c r="C7" s="48">
        <v>23223</v>
      </c>
      <c r="D7" s="341"/>
      <c r="E7" s="48">
        <v>28000</v>
      </c>
      <c r="F7" s="347"/>
    </row>
    <row r="8" spans="1:6" ht="18.75" customHeight="1" thickBot="1" x14ac:dyDescent="0.3">
      <c r="A8" s="334" t="s">
        <v>104</v>
      </c>
      <c r="B8" s="336" t="s">
        <v>105</v>
      </c>
      <c r="C8" s="47" t="s">
        <v>106</v>
      </c>
      <c r="D8" s="334" t="s">
        <v>102</v>
      </c>
      <c r="E8" s="47" t="s">
        <v>106</v>
      </c>
      <c r="F8" s="334" t="s">
        <v>102</v>
      </c>
    </row>
    <row r="9" spans="1:6" ht="24.75" customHeight="1" thickBot="1" x14ac:dyDescent="0.3">
      <c r="A9" s="335"/>
      <c r="B9" s="337"/>
      <c r="C9" s="105">
        <v>0</v>
      </c>
      <c r="D9" s="335"/>
      <c r="E9" s="105">
        <v>0</v>
      </c>
      <c r="F9" s="335"/>
    </row>
    <row r="10" spans="1:6" ht="30" customHeight="1" thickBot="1" x14ac:dyDescent="0.3">
      <c r="A10" s="334" t="s">
        <v>107</v>
      </c>
      <c r="B10" s="336" t="s">
        <v>108</v>
      </c>
      <c r="C10" s="47" t="s">
        <v>33</v>
      </c>
      <c r="D10" s="338">
        <f>C11*0.086</f>
        <v>172.172</v>
      </c>
      <c r="E10" s="47" t="s">
        <v>33</v>
      </c>
      <c r="F10" s="346">
        <f>'Date lunare'!M4</f>
        <v>165.84179799999998</v>
      </c>
    </row>
    <row r="11" spans="1:6" ht="25.5" customHeight="1" thickBot="1" x14ac:dyDescent="0.3">
      <c r="A11" s="335"/>
      <c r="B11" s="337"/>
      <c r="C11" s="48">
        <v>2002</v>
      </c>
      <c r="D11" s="339"/>
      <c r="E11" s="101">
        <f>'Date lunare'!M5</f>
        <v>1928.3929999999998</v>
      </c>
      <c r="F11" s="347"/>
    </row>
    <row r="12" spans="1:6" ht="19.5" customHeight="1" thickBot="1" x14ac:dyDescent="0.3">
      <c r="A12" s="334" t="s">
        <v>109</v>
      </c>
      <c r="B12" s="336" t="s">
        <v>110</v>
      </c>
      <c r="C12" s="47" t="s">
        <v>111</v>
      </c>
      <c r="D12" s="338">
        <f>C13*0.1</f>
        <v>214.1328</v>
      </c>
      <c r="E12" s="47" t="s">
        <v>111</v>
      </c>
      <c r="F12" s="338">
        <f>'Date lunare'!M10</f>
        <v>164.096</v>
      </c>
    </row>
    <row r="13" spans="1:6" ht="23.25" customHeight="1" thickBot="1" x14ac:dyDescent="0.3">
      <c r="A13" s="335"/>
      <c r="B13" s="337"/>
      <c r="C13" s="48">
        <v>2141.328</v>
      </c>
      <c r="D13" s="339"/>
      <c r="E13" s="49">
        <f>'Date lunare'!M11</f>
        <v>1640.96</v>
      </c>
      <c r="F13" s="339"/>
    </row>
    <row r="14" spans="1:6" ht="24.75" customHeight="1" thickBot="1" x14ac:dyDescent="0.3">
      <c r="A14" s="334" t="s">
        <v>112</v>
      </c>
      <c r="B14" s="336" t="s">
        <v>113</v>
      </c>
      <c r="C14" s="47" t="s">
        <v>82</v>
      </c>
      <c r="D14" s="338">
        <f>C15*0.086</f>
        <v>36.458065999999995</v>
      </c>
      <c r="E14" s="47" t="s">
        <v>114</v>
      </c>
      <c r="F14" s="344">
        <f>'Date lunare'!M23</f>
        <v>14.292511999999997</v>
      </c>
    </row>
    <row r="15" spans="1:6" ht="23.25" customHeight="1" thickBot="1" x14ac:dyDescent="0.3">
      <c r="A15" s="335"/>
      <c r="B15" s="337"/>
      <c r="C15" s="48">
        <v>423.93099999999998</v>
      </c>
      <c r="D15" s="339"/>
      <c r="E15" s="49">
        <f>'Date lunare'!M22</f>
        <v>166.19199999999998</v>
      </c>
      <c r="F15" s="345"/>
    </row>
    <row r="16" spans="1:6" ht="15" customHeight="1" thickBot="1" x14ac:dyDescent="0.3">
      <c r="A16" s="334" t="s">
        <v>115</v>
      </c>
      <c r="B16" s="336" t="s">
        <v>116</v>
      </c>
      <c r="C16" s="47" t="s">
        <v>34</v>
      </c>
      <c r="D16" s="338">
        <f>C17*0.95</f>
        <v>0</v>
      </c>
      <c r="E16" s="47" t="s">
        <v>34</v>
      </c>
      <c r="F16" s="338">
        <f>'Date lunare'!M28</f>
        <v>0</v>
      </c>
    </row>
    <row r="17" spans="1:6" ht="21.75" customHeight="1" thickBot="1" x14ac:dyDescent="0.3">
      <c r="A17" s="335"/>
      <c r="B17" s="337"/>
      <c r="C17" s="48">
        <v>0</v>
      </c>
      <c r="D17" s="339"/>
      <c r="E17" s="49">
        <f>'Date lunare'!M27</f>
        <v>0</v>
      </c>
      <c r="F17" s="339"/>
    </row>
    <row r="18" spans="1:6" ht="15.75" customHeight="1" thickBot="1" x14ac:dyDescent="0.3">
      <c r="A18" s="334" t="s">
        <v>117</v>
      </c>
      <c r="B18" s="336" t="s">
        <v>118</v>
      </c>
      <c r="C18" s="47" t="s">
        <v>34</v>
      </c>
      <c r="D18" s="338">
        <f>C19*0.97</f>
        <v>0</v>
      </c>
      <c r="E18" s="47" t="s">
        <v>34</v>
      </c>
      <c r="F18" s="338">
        <f>'Date lunare'!M33</f>
        <v>0</v>
      </c>
    </row>
    <row r="19" spans="1:6" ht="24" customHeight="1" thickBot="1" x14ac:dyDescent="0.3">
      <c r="A19" s="335"/>
      <c r="B19" s="337"/>
      <c r="C19" s="48">
        <v>0</v>
      </c>
      <c r="D19" s="339"/>
      <c r="E19" s="49">
        <f>'Date lunare'!M32</f>
        <v>0</v>
      </c>
      <c r="F19" s="339"/>
    </row>
    <row r="20" spans="1:6" ht="27.75" customHeight="1" thickBot="1" x14ac:dyDescent="0.3">
      <c r="A20" s="334" t="s">
        <v>119</v>
      </c>
      <c r="B20" s="336" t="s">
        <v>120</v>
      </c>
      <c r="C20" s="47" t="s">
        <v>34</v>
      </c>
      <c r="D20" s="340">
        <v>0</v>
      </c>
      <c r="E20" s="47" t="s">
        <v>34</v>
      </c>
      <c r="F20" s="338">
        <f>'Date lunare'!M48</f>
        <v>0</v>
      </c>
    </row>
    <row r="21" spans="1:6" ht="22.5" customHeight="1" thickBot="1" x14ac:dyDescent="0.3">
      <c r="A21" s="335"/>
      <c r="B21" s="337"/>
      <c r="C21" s="48">
        <v>0</v>
      </c>
      <c r="D21" s="341"/>
      <c r="E21" s="49">
        <f>'Date lunare'!M47</f>
        <v>0</v>
      </c>
      <c r="F21" s="339"/>
    </row>
    <row r="22" spans="1:6" ht="16.5" customHeight="1" thickBot="1" x14ac:dyDescent="0.3">
      <c r="A22" s="334" t="s">
        <v>121</v>
      </c>
      <c r="B22" s="336" t="s">
        <v>122</v>
      </c>
      <c r="C22" s="47" t="s">
        <v>34</v>
      </c>
      <c r="D22" s="338">
        <f>C23*1.05</f>
        <v>0.66505950000000003</v>
      </c>
      <c r="E22" s="47" t="s">
        <v>34</v>
      </c>
      <c r="F22" s="338">
        <f>'Date lunare'!M38</f>
        <v>1.1749499999999999</v>
      </c>
    </row>
    <row r="23" spans="1:6" ht="24" customHeight="1" thickBot="1" x14ac:dyDescent="0.3">
      <c r="A23" s="335"/>
      <c r="B23" s="337"/>
      <c r="C23" s="48">
        <v>0.63339000000000001</v>
      </c>
      <c r="D23" s="339"/>
      <c r="E23" s="49">
        <f>'Date lunare'!M37</f>
        <v>1.119</v>
      </c>
      <c r="F23" s="339"/>
    </row>
    <row r="24" spans="1:6" ht="17.25" customHeight="1" thickBot="1" x14ac:dyDescent="0.3">
      <c r="A24" s="334" t="s">
        <v>123</v>
      </c>
      <c r="B24" s="336" t="s">
        <v>124</v>
      </c>
      <c r="C24" s="47" t="s">
        <v>34</v>
      </c>
      <c r="D24" s="338">
        <f>C25*1.015</f>
        <v>8.5046646999999993</v>
      </c>
      <c r="E24" s="47" t="s">
        <v>34</v>
      </c>
      <c r="F24" s="342">
        <f>'Date lunare'!M43</f>
        <v>10.602689999999997</v>
      </c>
    </row>
    <row r="25" spans="1:6" ht="24" customHeight="1" thickBot="1" x14ac:dyDescent="0.3">
      <c r="A25" s="335"/>
      <c r="B25" s="337"/>
      <c r="C25" s="48">
        <v>8.3789800000000003</v>
      </c>
      <c r="D25" s="339"/>
      <c r="E25" s="49">
        <f>'Date lunare'!M42</f>
        <v>10.445999999999998</v>
      </c>
      <c r="F25" s="343"/>
    </row>
    <row r="26" spans="1:6" ht="21" customHeight="1" thickBot="1" x14ac:dyDescent="0.3">
      <c r="A26" s="334" t="s">
        <v>125</v>
      </c>
      <c r="B26" s="336" t="s">
        <v>126</v>
      </c>
      <c r="C26" s="47" t="s">
        <v>91</v>
      </c>
      <c r="D26" s="340">
        <f>0</f>
        <v>0</v>
      </c>
      <c r="E26" s="47" t="str">
        <f>'Date anuale'!G15</f>
        <v>[ u.m. / an ]</v>
      </c>
      <c r="F26" s="338">
        <f>'Date anuale'!G18</f>
        <v>0</v>
      </c>
    </row>
    <row r="27" spans="1:6" ht="22.5" customHeight="1" thickBot="1" x14ac:dyDescent="0.3">
      <c r="A27" s="335"/>
      <c r="B27" s="337"/>
      <c r="C27" s="48">
        <v>0</v>
      </c>
      <c r="D27" s="341"/>
      <c r="E27" s="49">
        <f>'Date anuale'!G16</f>
        <v>0</v>
      </c>
      <c r="F27" s="339"/>
    </row>
    <row r="28" spans="1:6" ht="32.25" customHeight="1" thickBot="1" x14ac:dyDescent="0.3">
      <c r="A28" s="334" t="s">
        <v>127</v>
      </c>
      <c r="B28" s="336" t="s">
        <v>128</v>
      </c>
      <c r="C28" s="47" t="s">
        <v>33</v>
      </c>
      <c r="D28" s="338">
        <f>C29*0.086</f>
        <v>0</v>
      </c>
      <c r="E28" s="47" t="s">
        <v>33</v>
      </c>
      <c r="F28" s="338">
        <f>'Date lunare'!M63</f>
        <v>2.1056240000000002</v>
      </c>
    </row>
    <row r="29" spans="1:6" ht="21.75" customHeight="1" thickBot="1" x14ac:dyDescent="0.3">
      <c r="A29" s="335"/>
      <c r="B29" s="337"/>
      <c r="C29" s="48">
        <v>0</v>
      </c>
      <c r="D29" s="339"/>
      <c r="E29" s="49">
        <f>'Date lunare'!M64</f>
        <v>24.484000000000002</v>
      </c>
      <c r="F29" s="339"/>
    </row>
    <row r="30" spans="1:6" ht="36" customHeight="1" thickBot="1" x14ac:dyDescent="0.3">
      <c r="A30" s="334" t="s">
        <v>129</v>
      </c>
      <c r="B30" s="336" t="s">
        <v>130</v>
      </c>
      <c r="C30" s="47" t="s">
        <v>111</v>
      </c>
      <c r="D30" s="338">
        <f>C31*0.1</f>
        <v>1014.1080000000001</v>
      </c>
      <c r="E30" s="47" t="s">
        <v>111</v>
      </c>
      <c r="F30" s="338">
        <f>'Date lunare'!M65</f>
        <v>978.48</v>
      </c>
    </row>
    <row r="31" spans="1:6" ht="22.5" customHeight="1" thickBot="1" x14ac:dyDescent="0.3">
      <c r="A31" s="335"/>
      <c r="B31" s="337"/>
      <c r="C31" s="48">
        <v>10141.08</v>
      </c>
      <c r="D31" s="339"/>
      <c r="E31" s="49">
        <f>'Date lunare'!M66</f>
        <v>9784.7999999999993</v>
      </c>
      <c r="F31" s="339"/>
    </row>
    <row r="32" spans="1:6" ht="45" customHeight="1" thickBot="1" x14ac:dyDescent="0.3">
      <c r="A32" s="46" t="s">
        <v>131</v>
      </c>
      <c r="B32" s="29" t="s">
        <v>132</v>
      </c>
      <c r="C32" s="45" t="s">
        <v>102</v>
      </c>
      <c r="D32" s="141">
        <f>D10+D12+D14+D16+D18+D20+D22+D24+D26+D28+D30</f>
        <v>1446.0405902</v>
      </c>
      <c r="E32" s="19" t="s">
        <v>102</v>
      </c>
      <c r="F32" s="140">
        <f>F10+F12+F14+F16+F18+F20+F22+F24+F26+F28+F30</f>
        <v>1336.593574</v>
      </c>
    </row>
    <row r="33" spans="1:6" ht="22.5" customHeight="1" thickBot="1" x14ac:dyDescent="0.3">
      <c r="A33" s="334" t="s">
        <v>133</v>
      </c>
      <c r="B33" s="336" t="s">
        <v>134</v>
      </c>
      <c r="C33" s="334"/>
      <c r="D33" s="47" t="s">
        <v>135</v>
      </c>
      <c r="E33" s="334"/>
      <c r="F33" s="47" t="s">
        <v>136</v>
      </c>
    </row>
    <row r="34" spans="1:6" ht="27.75" customHeight="1" thickBot="1" x14ac:dyDescent="0.3">
      <c r="A34" s="335"/>
      <c r="B34" s="337"/>
      <c r="C34" s="335"/>
      <c r="D34" s="136">
        <f>D32/C7</f>
        <v>6.2267604969211555E-2</v>
      </c>
      <c r="E34" s="335"/>
      <c r="F34" s="136">
        <f>F32/E7</f>
        <v>4.7735484785714287E-2</v>
      </c>
    </row>
    <row r="35" spans="1:6" s="121" customFormat="1" x14ac:dyDescent="0.25"/>
    <row r="36" spans="1:6" s="121" customFormat="1" x14ac:dyDescent="0.25"/>
    <row r="37" spans="1:6" s="121" customFormat="1" x14ac:dyDescent="0.25"/>
    <row r="38" spans="1:6" s="121" customFormat="1" x14ac:dyDescent="0.25"/>
    <row r="39" spans="1:6" s="121" customFormat="1" x14ac:dyDescent="0.25"/>
    <row r="40" spans="1:6" s="121" customFormat="1" x14ac:dyDescent="0.25"/>
    <row r="41" spans="1:6" s="121" customFormat="1" x14ac:dyDescent="0.25"/>
    <row r="42" spans="1:6" s="121" customFormat="1" x14ac:dyDescent="0.25"/>
    <row r="43" spans="1:6" s="121" customFormat="1" x14ac:dyDescent="0.25"/>
    <row r="44" spans="1:6" s="121" customFormat="1" x14ac:dyDescent="0.25"/>
    <row r="45" spans="1:6" s="121" customFormat="1" x14ac:dyDescent="0.25"/>
    <row r="46" spans="1:6" s="121" customFormat="1" x14ac:dyDescent="0.25"/>
    <row r="47" spans="1:6" s="121" customFormat="1" x14ac:dyDescent="0.25"/>
    <row r="48" spans="1:6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</sheetData>
  <mergeCells count="62">
    <mergeCell ref="A6:A7"/>
    <mergeCell ref="B6:B7"/>
    <mergeCell ref="D6:D7"/>
    <mergeCell ref="F6:F7"/>
    <mergeCell ref="A2:A4"/>
    <mergeCell ref="C2:D2"/>
    <mergeCell ref="E2:F2"/>
    <mergeCell ref="D3:D4"/>
    <mergeCell ref="F3:F4"/>
    <mergeCell ref="A8:A9"/>
    <mergeCell ref="B8:B9"/>
    <mergeCell ref="D8:D9"/>
    <mergeCell ref="F8:F9"/>
    <mergeCell ref="A10:A11"/>
    <mergeCell ref="B10:B11"/>
    <mergeCell ref="D10:D11"/>
    <mergeCell ref="F10:F11"/>
    <mergeCell ref="A12:A13"/>
    <mergeCell ref="B12:B13"/>
    <mergeCell ref="D12:D13"/>
    <mergeCell ref="F12:F13"/>
    <mergeCell ref="A14:A15"/>
    <mergeCell ref="B14:B15"/>
    <mergeCell ref="D14:D15"/>
    <mergeCell ref="F14:F15"/>
    <mergeCell ref="F16:F17"/>
    <mergeCell ref="A18:A19"/>
    <mergeCell ref="B18:B19"/>
    <mergeCell ref="D18:D19"/>
    <mergeCell ref="F18:F19"/>
    <mergeCell ref="F22:F23"/>
    <mergeCell ref="A16:A17"/>
    <mergeCell ref="B16:B17"/>
    <mergeCell ref="D16:D17"/>
    <mergeCell ref="A30:A31"/>
    <mergeCell ref="B30:B31"/>
    <mergeCell ref="D30:D31"/>
    <mergeCell ref="F30:F31"/>
    <mergeCell ref="A24:A25"/>
    <mergeCell ref="B24:B25"/>
    <mergeCell ref="D24:D25"/>
    <mergeCell ref="F24:F25"/>
    <mergeCell ref="A26:A27"/>
    <mergeCell ref="B26:B27"/>
    <mergeCell ref="D26:D27"/>
    <mergeCell ref="F26:F27"/>
    <mergeCell ref="A33:A34"/>
    <mergeCell ref="B33:B34"/>
    <mergeCell ref="C33:C34"/>
    <mergeCell ref="E33:E34"/>
    <mergeCell ref="A1:F1"/>
    <mergeCell ref="A28:A29"/>
    <mergeCell ref="B28:B29"/>
    <mergeCell ref="D28:D29"/>
    <mergeCell ref="F28:F29"/>
    <mergeCell ref="A20:A21"/>
    <mergeCell ref="B20:B21"/>
    <mergeCell ref="D20:D21"/>
    <mergeCell ref="F20:F21"/>
    <mergeCell ref="A22:A23"/>
    <mergeCell ref="B22:B23"/>
    <mergeCell ref="D22:D23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C581-4E1F-4ACD-A87A-AC77CE77A0A1}">
  <sheetPr>
    <pageSetUpPr fitToPage="1"/>
  </sheetPr>
  <dimension ref="A1:CH563"/>
  <sheetViews>
    <sheetView workbookViewId="0">
      <selection activeCell="C22" sqref="C22"/>
    </sheetView>
  </sheetViews>
  <sheetFormatPr defaultRowHeight="15" x14ac:dyDescent="0.25"/>
  <cols>
    <col min="1" max="1" width="45.28515625" customWidth="1"/>
    <col min="2" max="2" width="14.7109375" customWidth="1"/>
    <col min="3" max="3" width="17" customWidth="1"/>
    <col min="4" max="4" width="14" customWidth="1"/>
    <col min="5" max="86" width="9.28515625" style="121"/>
  </cols>
  <sheetData>
    <row r="1" spans="1:4" ht="34.5" customHeight="1" thickBot="1" x14ac:dyDescent="0.3">
      <c r="A1" s="304" t="s">
        <v>137</v>
      </c>
      <c r="B1" s="163"/>
      <c r="C1" s="163"/>
      <c r="D1" s="164"/>
    </row>
    <row r="2" spans="1:4" ht="25.5" customHeight="1" thickBot="1" x14ac:dyDescent="0.3">
      <c r="A2" s="351" t="s">
        <v>138</v>
      </c>
      <c r="B2" s="352"/>
      <c r="C2" s="352"/>
      <c r="D2" s="353"/>
    </row>
    <row r="3" spans="1:4" ht="24" customHeight="1" thickBot="1" x14ac:dyDescent="0.3">
      <c r="A3" s="336" t="s">
        <v>139</v>
      </c>
      <c r="B3" s="19" t="s">
        <v>140</v>
      </c>
      <c r="C3" s="19" t="s">
        <v>141</v>
      </c>
      <c r="D3" s="19" t="s">
        <v>142</v>
      </c>
    </row>
    <row r="4" spans="1:4" ht="17.25" thickBot="1" x14ac:dyDescent="0.3">
      <c r="A4" s="337"/>
      <c r="B4" s="120" t="s">
        <v>230</v>
      </c>
      <c r="C4" s="120" t="s">
        <v>229</v>
      </c>
      <c r="D4" s="120" t="s">
        <v>229</v>
      </c>
    </row>
    <row r="5" spans="1:4" ht="36" customHeight="1" thickBot="1" x14ac:dyDescent="0.3">
      <c r="A5" s="23" t="s">
        <v>143</v>
      </c>
      <c r="B5" s="120" t="s">
        <v>230</v>
      </c>
      <c r="C5" s="120" t="s">
        <v>229</v>
      </c>
      <c r="D5" s="120" t="s">
        <v>230</v>
      </c>
    </row>
    <row r="6" spans="1:4" ht="21.75" customHeight="1" thickBot="1" x14ac:dyDescent="0.3">
      <c r="A6" s="23" t="s">
        <v>144</v>
      </c>
      <c r="B6" s="120" t="s">
        <v>229</v>
      </c>
      <c r="C6" s="120" t="s">
        <v>229</v>
      </c>
      <c r="D6" s="120" t="s">
        <v>229</v>
      </c>
    </row>
    <row r="7" spans="1:4" ht="25.15" customHeight="1" thickBot="1" x14ac:dyDescent="0.3">
      <c r="A7" s="354" t="s">
        <v>255</v>
      </c>
      <c r="B7" s="355"/>
      <c r="C7" s="356"/>
      <c r="D7" s="120" t="s">
        <v>229</v>
      </c>
    </row>
    <row r="8" spans="1:4" ht="27" customHeight="1" thickBot="1" x14ac:dyDescent="0.3">
      <c r="A8" s="354" t="s">
        <v>256</v>
      </c>
      <c r="B8" s="355"/>
      <c r="C8" s="356"/>
      <c r="D8" s="120" t="s">
        <v>229</v>
      </c>
    </row>
    <row r="9" spans="1:4" s="121" customFormat="1" x14ac:dyDescent="0.25"/>
    <row r="10" spans="1:4" s="121" customFormat="1" x14ac:dyDescent="0.25"/>
    <row r="11" spans="1:4" s="121" customFormat="1" x14ac:dyDescent="0.25"/>
    <row r="12" spans="1:4" s="121" customFormat="1" x14ac:dyDescent="0.25"/>
    <row r="13" spans="1:4" s="121" customFormat="1" x14ac:dyDescent="0.25"/>
    <row r="14" spans="1:4" s="121" customFormat="1" x14ac:dyDescent="0.25"/>
    <row r="15" spans="1:4" s="121" customFormat="1" x14ac:dyDescent="0.25"/>
    <row r="16" spans="1:4" s="121" customFormat="1" x14ac:dyDescent="0.25"/>
    <row r="17" s="121" customFormat="1" x14ac:dyDescent="0.25"/>
    <row r="18" s="121" customFormat="1" x14ac:dyDescent="0.25"/>
    <row r="19" s="121" customFormat="1" x14ac:dyDescent="0.25"/>
    <row r="20" s="121" customFormat="1" x14ac:dyDescent="0.25"/>
    <row r="21" s="121" customFormat="1" x14ac:dyDescent="0.25"/>
    <row r="22" s="121" customFormat="1" x14ac:dyDescent="0.25"/>
    <row r="23" s="121" customFormat="1" x14ac:dyDescent="0.25"/>
    <row r="24" s="121" customFormat="1" x14ac:dyDescent="0.25"/>
    <row r="25" s="121" customFormat="1" x14ac:dyDescent="0.25"/>
    <row r="26" s="121" customFormat="1" x14ac:dyDescent="0.25"/>
    <row r="27" s="121" customFormat="1" x14ac:dyDescent="0.25"/>
    <row r="28" s="121" customFormat="1" x14ac:dyDescent="0.25"/>
    <row r="29" s="121" customFormat="1" x14ac:dyDescent="0.25"/>
    <row r="30" s="121" customFormat="1" x14ac:dyDescent="0.25"/>
    <row r="31" s="121" customFormat="1" x14ac:dyDescent="0.25"/>
    <row r="32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  <row r="283" s="121" customFormat="1" x14ac:dyDescent="0.25"/>
    <row r="284" s="121" customFormat="1" x14ac:dyDescent="0.25"/>
    <row r="285" s="121" customFormat="1" x14ac:dyDescent="0.25"/>
    <row r="286" s="121" customFormat="1" x14ac:dyDescent="0.25"/>
    <row r="287" s="121" customFormat="1" x14ac:dyDescent="0.25"/>
    <row r="288" s="121" customFormat="1" x14ac:dyDescent="0.25"/>
    <row r="289" s="121" customFormat="1" x14ac:dyDescent="0.25"/>
    <row r="290" s="121" customFormat="1" x14ac:dyDescent="0.25"/>
    <row r="291" s="121" customFormat="1" x14ac:dyDescent="0.25"/>
    <row r="292" s="121" customFormat="1" x14ac:dyDescent="0.25"/>
    <row r="293" s="121" customFormat="1" x14ac:dyDescent="0.25"/>
    <row r="294" s="121" customFormat="1" x14ac:dyDescent="0.25"/>
    <row r="295" s="121" customFormat="1" x14ac:dyDescent="0.25"/>
    <row r="296" s="121" customFormat="1" x14ac:dyDescent="0.25"/>
    <row r="297" s="121" customFormat="1" x14ac:dyDescent="0.25"/>
    <row r="298" s="121" customFormat="1" x14ac:dyDescent="0.25"/>
    <row r="299" s="121" customFormat="1" x14ac:dyDescent="0.25"/>
    <row r="300" s="121" customFormat="1" x14ac:dyDescent="0.25"/>
    <row r="301" s="121" customFormat="1" x14ac:dyDescent="0.25"/>
    <row r="302" s="121" customFormat="1" x14ac:dyDescent="0.25"/>
    <row r="303" s="121" customFormat="1" x14ac:dyDescent="0.25"/>
    <row r="304" s="121" customFormat="1" x14ac:dyDescent="0.25"/>
    <row r="305" s="121" customFormat="1" x14ac:dyDescent="0.25"/>
    <row r="306" s="121" customFormat="1" x14ac:dyDescent="0.25"/>
    <row r="307" s="121" customFormat="1" x14ac:dyDescent="0.25"/>
    <row r="308" s="121" customFormat="1" x14ac:dyDescent="0.25"/>
    <row r="309" s="121" customFormat="1" x14ac:dyDescent="0.25"/>
    <row r="310" s="121" customFormat="1" x14ac:dyDescent="0.25"/>
    <row r="311" s="121" customFormat="1" x14ac:dyDescent="0.25"/>
    <row r="312" s="121" customFormat="1" x14ac:dyDescent="0.25"/>
    <row r="313" s="121" customFormat="1" x14ac:dyDescent="0.25"/>
    <row r="314" s="121" customFormat="1" x14ac:dyDescent="0.25"/>
    <row r="315" s="121" customFormat="1" x14ac:dyDescent="0.25"/>
    <row r="316" s="121" customFormat="1" x14ac:dyDescent="0.25"/>
    <row r="317" s="121" customFormat="1" x14ac:dyDescent="0.25"/>
    <row r="318" s="121" customFormat="1" x14ac:dyDescent="0.25"/>
    <row r="319" s="121" customFormat="1" x14ac:dyDescent="0.25"/>
    <row r="320" s="121" customFormat="1" x14ac:dyDescent="0.25"/>
    <row r="321" s="121" customFormat="1" x14ac:dyDescent="0.25"/>
    <row r="322" s="121" customFormat="1" x14ac:dyDescent="0.25"/>
    <row r="323" s="121" customFormat="1" x14ac:dyDescent="0.25"/>
    <row r="324" s="121" customFormat="1" x14ac:dyDescent="0.25"/>
    <row r="325" s="121" customFormat="1" x14ac:dyDescent="0.25"/>
    <row r="326" s="121" customFormat="1" x14ac:dyDescent="0.25"/>
    <row r="327" s="121" customFormat="1" x14ac:dyDescent="0.25"/>
    <row r="328" s="121" customFormat="1" x14ac:dyDescent="0.25"/>
    <row r="329" s="121" customFormat="1" x14ac:dyDescent="0.25"/>
    <row r="330" s="121" customFormat="1" x14ac:dyDescent="0.25"/>
    <row r="331" s="121" customFormat="1" x14ac:dyDescent="0.25"/>
    <row r="332" s="121" customFormat="1" x14ac:dyDescent="0.25"/>
    <row r="333" s="121" customFormat="1" x14ac:dyDescent="0.25"/>
    <row r="334" s="121" customFormat="1" x14ac:dyDescent="0.25"/>
    <row r="335" s="121" customFormat="1" x14ac:dyDescent="0.25"/>
    <row r="336" s="121" customFormat="1" x14ac:dyDescent="0.25"/>
    <row r="337" s="121" customFormat="1" x14ac:dyDescent="0.25"/>
    <row r="338" s="121" customFormat="1" x14ac:dyDescent="0.25"/>
    <row r="339" s="121" customFormat="1" x14ac:dyDescent="0.25"/>
    <row r="340" s="121" customFormat="1" x14ac:dyDescent="0.25"/>
    <row r="341" s="121" customFormat="1" x14ac:dyDescent="0.25"/>
    <row r="342" s="121" customFormat="1" x14ac:dyDescent="0.25"/>
    <row r="343" s="121" customFormat="1" x14ac:dyDescent="0.25"/>
    <row r="344" s="121" customFormat="1" x14ac:dyDescent="0.25"/>
    <row r="345" s="121" customFormat="1" x14ac:dyDescent="0.25"/>
    <row r="346" s="121" customFormat="1" x14ac:dyDescent="0.25"/>
    <row r="347" s="121" customFormat="1" x14ac:dyDescent="0.25"/>
    <row r="348" s="121" customFormat="1" x14ac:dyDescent="0.25"/>
    <row r="349" s="121" customFormat="1" x14ac:dyDescent="0.25"/>
    <row r="350" s="121" customFormat="1" x14ac:dyDescent="0.25"/>
    <row r="351" s="121" customFormat="1" x14ac:dyDescent="0.25"/>
    <row r="352" s="121" customFormat="1" x14ac:dyDescent="0.25"/>
    <row r="353" s="121" customFormat="1" x14ac:dyDescent="0.25"/>
    <row r="354" s="121" customFormat="1" x14ac:dyDescent="0.25"/>
    <row r="355" s="121" customFormat="1" x14ac:dyDescent="0.25"/>
    <row r="356" s="121" customFormat="1" x14ac:dyDescent="0.25"/>
    <row r="357" s="121" customFormat="1" x14ac:dyDescent="0.25"/>
    <row r="358" s="121" customFormat="1" x14ac:dyDescent="0.25"/>
    <row r="359" s="121" customFormat="1" x14ac:dyDescent="0.25"/>
    <row r="360" s="121" customFormat="1" x14ac:dyDescent="0.25"/>
    <row r="361" s="121" customFormat="1" x14ac:dyDescent="0.25"/>
    <row r="362" s="121" customFormat="1" x14ac:dyDescent="0.25"/>
    <row r="363" s="121" customFormat="1" x14ac:dyDescent="0.25"/>
    <row r="364" s="121" customFormat="1" x14ac:dyDescent="0.25"/>
    <row r="365" s="121" customFormat="1" x14ac:dyDescent="0.25"/>
    <row r="366" s="121" customFormat="1" x14ac:dyDescent="0.25"/>
    <row r="367" s="121" customFormat="1" x14ac:dyDescent="0.25"/>
    <row r="368" s="121" customFormat="1" x14ac:dyDescent="0.25"/>
    <row r="369" s="121" customFormat="1" x14ac:dyDescent="0.25"/>
    <row r="370" s="121" customFormat="1" x14ac:dyDescent="0.25"/>
    <row r="371" s="121" customFormat="1" x14ac:dyDescent="0.25"/>
    <row r="372" s="121" customFormat="1" x14ac:dyDescent="0.25"/>
    <row r="373" s="121" customFormat="1" x14ac:dyDescent="0.25"/>
    <row r="374" s="121" customFormat="1" x14ac:dyDescent="0.25"/>
    <row r="375" s="121" customFormat="1" x14ac:dyDescent="0.25"/>
    <row r="376" s="121" customFormat="1" x14ac:dyDescent="0.25"/>
    <row r="377" s="121" customFormat="1" x14ac:dyDescent="0.25"/>
    <row r="378" s="121" customFormat="1" x14ac:dyDescent="0.25"/>
    <row r="379" s="121" customFormat="1" x14ac:dyDescent="0.25"/>
    <row r="380" s="121" customFormat="1" x14ac:dyDescent="0.25"/>
    <row r="381" s="121" customFormat="1" x14ac:dyDescent="0.25"/>
    <row r="382" s="121" customFormat="1" x14ac:dyDescent="0.25"/>
    <row r="383" s="121" customFormat="1" x14ac:dyDescent="0.25"/>
    <row r="384" s="121" customFormat="1" x14ac:dyDescent="0.25"/>
    <row r="385" s="121" customFormat="1" x14ac:dyDescent="0.25"/>
    <row r="386" s="121" customFormat="1" x14ac:dyDescent="0.25"/>
    <row r="387" s="121" customFormat="1" x14ac:dyDescent="0.25"/>
    <row r="388" s="121" customFormat="1" x14ac:dyDescent="0.25"/>
    <row r="389" s="121" customFormat="1" x14ac:dyDescent="0.25"/>
    <row r="390" s="121" customFormat="1" x14ac:dyDescent="0.25"/>
    <row r="391" s="121" customFormat="1" x14ac:dyDescent="0.25"/>
    <row r="392" s="121" customFormat="1" x14ac:dyDescent="0.25"/>
    <row r="393" s="121" customFormat="1" x14ac:dyDescent="0.25"/>
    <row r="394" s="121" customFormat="1" x14ac:dyDescent="0.25"/>
    <row r="395" s="121" customFormat="1" x14ac:dyDescent="0.25"/>
    <row r="396" s="121" customFormat="1" x14ac:dyDescent="0.25"/>
    <row r="397" s="121" customFormat="1" x14ac:dyDescent="0.25"/>
    <row r="398" s="121" customFormat="1" x14ac:dyDescent="0.25"/>
    <row r="399" s="121" customFormat="1" x14ac:dyDescent="0.25"/>
    <row r="400" s="121" customFormat="1" x14ac:dyDescent="0.25"/>
    <row r="401" s="121" customFormat="1" x14ac:dyDescent="0.25"/>
    <row r="402" s="121" customFormat="1" x14ac:dyDescent="0.25"/>
    <row r="403" s="121" customFormat="1" x14ac:dyDescent="0.25"/>
    <row r="404" s="121" customFormat="1" x14ac:dyDescent="0.25"/>
    <row r="405" s="121" customFormat="1" x14ac:dyDescent="0.25"/>
    <row r="406" s="121" customFormat="1" x14ac:dyDescent="0.25"/>
    <row r="407" s="121" customFormat="1" x14ac:dyDescent="0.25"/>
    <row r="408" s="121" customFormat="1" x14ac:dyDescent="0.25"/>
    <row r="409" s="121" customFormat="1" x14ac:dyDescent="0.25"/>
    <row r="410" s="121" customFormat="1" x14ac:dyDescent="0.25"/>
    <row r="411" s="121" customFormat="1" x14ac:dyDescent="0.25"/>
    <row r="412" s="121" customFormat="1" x14ac:dyDescent="0.25"/>
    <row r="413" s="121" customFormat="1" x14ac:dyDescent="0.25"/>
    <row r="414" s="121" customFormat="1" x14ac:dyDescent="0.25"/>
    <row r="415" s="121" customFormat="1" x14ac:dyDescent="0.25"/>
    <row r="416" s="121" customFormat="1" x14ac:dyDescent="0.25"/>
    <row r="417" s="121" customFormat="1" x14ac:dyDescent="0.25"/>
    <row r="418" s="121" customFormat="1" x14ac:dyDescent="0.25"/>
    <row r="419" s="121" customFormat="1" x14ac:dyDescent="0.25"/>
    <row r="420" s="121" customFormat="1" x14ac:dyDescent="0.25"/>
    <row r="421" s="121" customFormat="1" x14ac:dyDescent="0.25"/>
    <row r="422" s="121" customFormat="1" x14ac:dyDescent="0.25"/>
    <row r="423" s="121" customFormat="1" x14ac:dyDescent="0.25"/>
    <row r="424" s="121" customFormat="1" x14ac:dyDescent="0.25"/>
    <row r="425" s="121" customFormat="1" x14ac:dyDescent="0.25"/>
    <row r="426" s="121" customFormat="1" x14ac:dyDescent="0.25"/>
    <row r="427" s="121" customFormat="1" x14ac:dyDescent="0.25"/>
    <row r="428" s="121" customFormat="1" x14ac:dyDescent="0.25"/>
    <row r="429" s="121" customFormat="1" x14ac:dyDescent="0.25"/>
    <row r="430" s="121" customFormat="1" x14ac:dyDescent="0.25"/>
    <row r="431" s="121" customFormat="1" x14ac:dyDescent="0.25"/>
    <row r="432" s="121" customFormat="1" x14ac:dyDescent="0.25"/>
    <row r="433" s="121" customFormat="1" x14ac:dyDescent="0.25"/>
    <row r="434" s="121" customFormat="1" x14ac:dyDescent="0.25"/>
    <row r="435" s="121" customFormat="1" x14ac:dyDescent="0.25"/>
    <row r="436" s="121" customFormat="1" x14ac:dyDescent="0.25"/>
    <row r="437" s="121" customFormat="1" x14ac:dyDescent="0.25"/>
    <row r="438" s="121" customFormat="1" x14ac:dyDescent="0.25"/>
    <row r="439" s="121" customFormat="1" x14ac:dyDescent="0.25"/>
    <row r="440" s="121" customFormat="1" x14ac:dyDescent="0.25"/>
    <row r="441" s="121" customFormat="1" x14ac:dyDescent="0.25"/>
    <row r="442" s="121" customFormat="1" x14ac:dyDescent="0.25"/>
    <row r="443" s="121" customFormat="1" x14ac:dyDescent="0.25"/>
    <row r="444" s="121" customFormat="1" x14ac:dyDescent="0.25"/>
    <row r="445" s="121" customFormat="1" x14ac:dyDescent="0.25"/>
    <row r="446" s="121" customFormat="1" x14ac:dyDescent="0.25"/>
    <row r="447" s="121" customFormat="1" x14ac:dyDescent="0.25"/>
    <row r="448" s="121" customFormat="1" x14ac:dyDescent="0.25"/>
    <row r="449" s="121" customFormat="1" x14ac:dyDescent="0.25"/>
    <row r="450" s="121" customFormat="1" x14ac:dyDescent="0.25"/>
    <row r="451" s="121" customFormat="1" x14ac:dyDescent="0.25"/>
    <row r="452" s="121" customFormat="1" x14ac:dyDescent="0.25"/>
    <row r="453" s="121" customFormat="1" x14ac:dyDescent="0.25"/>
    <row r="454" s="121" customFormat="1" x14ac:dyDescent="0.25"/>
    <row r="455" s="121" customFormat="1" x14ac:dyDescent="0.25"/>
    <row r="456" s="121" customFormat="1" x14ac:dyDescent="0.25"/>
    <row r="457" s="121" customFormat="1" x14ac:dyDescent="0.25"/>
    <row r="458" s="121" customFormat="1" x14ac:dyDescent="0.25"/>
    <row r="459" s="121" customFormat="1" x14ac:dyDescent="0.25"/>
    <row r="460" s="121" customFormat="1" x14ac:dyDescent="0.25"/>
    <row r="461" s="121" customFormat="1" x14ac:dyDescent="0.25"/>
    <row r="462" s="121" customFormat="1" x14ac:dyDescent="0.25"/>
    <row r="463" s="121" customFormat="1" x14ac:dyDescent="0.25"/>
    <row r="464" s="121" customFormat="1" x14ac:dyDescent="0.25"/>
    <row r="465" s="121" customFormat="1" x14ac:dyDescent="0.25"/>
    <row r="466" s="121" customFormat="1" x14ac:dyDescent="0.25"/>
    <row r="467" s="121" customFormat="1" x14ac:dyDescent="0.25"/>
    <row r="468" s="121" customFormat="1" x14ac:dyDescent="0.25"/>
    <row r="469" s="121" customFormat="1" x14ac:dyDescent="0.25"/>
    <row r="470" s="121" customFormat="1" x14ac:dyDescent="0.25"/>
    <row r="471" s="121" customFormat="1" x14ac:dyDescent="0.25"/>
    <row r="472" s="121" customFormat="1" x14ac:dyDescent="0.25"/>
    <row r="473" s="121" customFormat="1" x14ac:dyDescent="0.25"/>
    <row r="474" s="121" customFormat="1" x14ac:dyDescent="0.25"/>
    <row r="475" s="121" customFormat="1" x14ac:dyDescent="0.25"/>
    <row r="476" s="121" customFormat="1" x14ac:dyDescent="0.25"/>
    <row r="477" s="121" customFormat="1" x14ac:dyDescent="0.25"/>
    <row r="478" s="121" customFormat="1" x14ac:dyDescent="0.25"/>
    <row r="479" s="121" customFormat="1" x14ac:dyDescent="0.25"/>
    <row r="480" s="121" customFormat="1" x14ac:dyDescent="0.25"/>
    <row r="481" s="121" customFormat="1" x14ac:dyDescent="0.25"/>
    <row r="482" s="121" customFormat="1" x14ac:dyDescent="0.25"/>
    <row r="483" s="121" customFormat="1" x14ac:dyDescent="0.25"/>
    <row r="484" s="121" customFormat="1" x14ac:dyDescent="0.25"/>
    <row r="485" s="121" customFormat="1" x14ac:dyDescent="0.25"/>
    <row r="486" s="121" customFormat="1" x14ac:dyDescent="0.25"/>
    <row r="487" s="121" customFormat="1" x14ac:dyDescent="0.25"/>
    <row r="488" s="121" customFormat="1" x14ac:dyDescent="0.25"/>
    <row r="489" s="121" customFormat="1" x14ac:dyDescent="0.25"/>
    <row r="490" s="121" customFormat="1" x14ac:dyDescent="0.25"/>
    <row r="491" s="121" customFormat="1" x14ac:dyDescent="0.25"/>
    <row r="492" s="121" customFormat="1" x14ac:dyDescent="0.25"/>
    <row r="493" s="121" customFormat="1" x14ac:dyDescent="0.25"/>
    <row r="494" s="121" customFormat="1" x14ac:dyDescent="0.25"/>
    <row r="495" s="121" customFormat="1" x14ac:dyDescent="0.25"/>
    <row r="496" s="121" customFormat="1" x14ac:dyDescent="0.25"/>
    <row r="497" s="121" customFormat="1" x14ac:dyDescent="0.25"/>
    <row r="498" s="121" customFormat="1" x14ac:dyDescent="0.25"/>
    <row r="499" s="121" customFormat="1" x14ac:dyDescent="0.25"/>
    <row r="500" s="121" customFormat="1" x14ac:dyDescent="0.25"/>
    <row r="501" s="121" customFormat="1" x14ac:dyDescent="0.25"/>
    <row r="502" s="121" customFormat="1" x14ac:dyDescent="0.25"/>
    <row r="503" s="121" customFormat="1" x14ac:dyDescent="0.25"/>
    <row r="504" s="121" customFormat="1" x14ac:dyDescent="0.25"/>
    <row r="505" s="121" customFormat="1" x14ac:dyDescent="0.25"/>
    <row r="506" s="121" customFormat="1" x14ac:dyDescent="0.25"/>
    <row r="507" s="121" customFormat="1" x14ac:dyDescent="0.25"/>
    <row r="508" s="121" customFormat="1" x14ac:dyDescent="0.25"/>
    <row r="509" s="121" customFormat="1" x14ac:dyDescent="0.25"/>
    <row r="510" s="121" customFormat="1" x14ac:dyDescent="0.25"/>
    <row r="511" s="121" customFormat="1" x14ac:dyDescent="0.25"/>
    <row r="512" s="121" customFormat="1" x14ac:dyDescent="0.25"/>
    <row r="513" s="121" customFormat="1" x14ac:dyDescent="0.25"/>
    <row r="514" s="121" customFormat="1" x14ac:dyDescent="0.25"/>
    <row r="515" s="121" customFormat="1" x14ac:dyDescent="0.25"/>
    <row r="516" s="121" customFormat="1" x14ac:dyDescent="0.25"/>
    <row r="517" s="121" customFormat="1" x14ac:dyDescent="0.25"/>
    <row r="518" s="121" customFormat="1" x14ac:dyDescent="0.25"/>
    <row r="519" s="121" customFormat="1" x14ac:dyDescent="0.25"/>
    <row r="520" s="121" customFormat="1" x14ac:dyDescent="0.25"/>
    <row r="521" s="121" customFormat="1" x14ac:dyDescent="0.25"/>
    <row r="522" s="121" customFormat="1" x14ac:dyDescent="0.25"/>
    <row r="523" s="121" customFormat="1" x14ac:dyDescent="0.25"/>
    <row r="524" s="121" customFormat="1" x14ac:dyDescent="0.25"/>
    <row r="525" s="121" customFormat="1" x14ac:dyDescent="0.25"/>
    <row r="526" s="121" customFormat="1" x14ac:dyDescent="0.25"/>
    <row r="527" s="121" customFormat="1" x14ac:dyDescent="0.25"/>
    <row r="528" s="121" customFormat="1" x14ac:dyDescent="0.25"/>
    <row r="529" s="121" customFormat="1" x14ac:dyDescent="0.25"/>
    <row r="530" s="121" customFormat="1" x14ac:dyDescent="0.25"/>
    <row r="531" s="121" customFormat="1" x14ac:dyDescent="0.25"/>
    <row r="532" s="121" customFormat="1" x14ac:dyDescent="0.25"/>
    <row r="533" s="121" customFormat="1" x14ac:dyDescent="0.25"/>
    <row r="534" s="121" customFormat="1" x14ac:dyDescent="0.25"/>
    <row r="535" s="121" customFormat="1" x14ac:dyDescent="0.25"/>
    <row r="536" s="121" customFormat="1" x14ac:dyDescent="0.25"/>
    <row r="537" s="121" customFormat="1" x14ac:dyDescent="0.25"/>
    <row r="538" s="121" customFormat="1" x14ac:dyDescent="0.25"/>
    <row r="539" s="121" customFormat="1" x14ac:dyDescent="0.25"/>
    <row r="540" s="121" customFormat="1" x14ac:dyDescent="0.25"/>
    <row r="541" s="121" customFormat="1" x14ac:dyDescent="0.25"/>
    <row r="542" s="121" customFormat="1" x14ac:dyDescent="0.25"/>
    <row r="543" s="121" customFormat="1" x14ac:dyDescent="0.25"/>
    <row r="544" s="121" customFormat="1" x14ac:dyDescent="0.25"/>
    <row r="545" s="121" customFormat="1" x14ac:dyDescent="0.25"/>
    <row r="546" s="121" customFormat="1" x14ac:dyDescent="0.25"/>
    <row r="547" s="121" customFormat="1" x14ac:dyDescent="0.25"/>
    <row r="548" s="121" customFormat="1" x14ac:dyDescent="0.25"/>
    <row r="549" s="121" customFormat="1" x14ac:dyDescent="0.25"/>
    <row r="550" s="121" customFormat="1" x14ac:dyDescent="0.25"/>
    <row r="551" s="121" customFormat="1" x14ac:dyDescent="0.25"/>
    <row r="552" s="121" customFormat="1" x14ac:dyDescent="0.25"/>
    <row r="553" s="121" customFormat="1" x14ac:dyDescent="0.25"/>
    <row r="554" s="121" customFormat="1" x14ac:dyDescent="0.25"/>
    <row r="555" s="121" customFormat="1" x14ac:dyDescent="0.25"/>
    <row r="556" s="121" customFormat="1" x14ac:dyDescent="0.25"/>
    <row r="557" s="121" customFormat="1" x14ac:dyDescent="0.25"/>
    <row r="558" s="121" customFormat="1" x14ac:dyDescent="0.25"/>
    <row r="559" s="121" customFormat="1" x14ac:dyDescent="0.25"/>
    <row r="560" s="121" customFormat="1" x14ac:dyDescent="0.25"/>
    <row r="561" s="121" customFormat="1" x14ac:dyDescent="0.25"/>
    <row r="562" s="121" customFormat="1" x14ac:dyDescent="0.25"/>
    <row r="563" s="121" customFormat="1" x14ac:dyDescent="0.25"/>
  </sheetData>
  <mergeCells count="5">
    <mergeCell ref="A2:D2"/>
    <mergeCell ref="A3:A4"/>
    <mergeCell ref="A1:D1"/>
    <mergeCell ref="A7:C7"/>
    <mergeCell ref="A8:C8"/>
  </mergeCells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6C520C-D390-41F1-ADF6-065E16CEBB71}">
          <x14:formula1>
            <xm:f>Legenda!$A$2:$A$3</xm:f>
          </x14:formula1>
          <xm:sqref>B4:D6 D7:D8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F2A2-73DF-42BE-8D2C-228562655BA2}">
  <sheetPr>
    <pageSetUpPr fitToPage="1"/>
  </sheetPr>
  <dimension ref="A1:BM703"/>
  <sheetViews>
    <sheetView workbookViewId="0">
      <selection activeCell="F27" sqref="F27"/>
    </sheetView>
  </sheetViews>
  <sheetFormatPr defaultRowHeight="15" x14ac:dyDescent="0.25"/>
  <cols>
    <col min="1" max="1" width="26.5703125" customWidth="1"/>
    <col min="2" max="2" width="32.7109375" customWidth="1"/>
    <col min="3" max="3" width="14.7109375" customWidth="1"/>
    <col min="4" max="4" width="27.5703125" customWidth="1"/>
    <col min="5" max="65" width="9.28515625" style="121"/>
  </cols>
  <sheetData>
    <row r="1" spans="1:4" ht="29.25" customHeight="1" thickBot="1" x14ac:dyDescent="0.3">
      <c r="A1" s="357" t="s">
        <v>145</v>
      </c>
      <c r="B1" s="358"/>
      <c r="C1" s="358"/>
      <c r="D1" s="359"/>
    </row>
    <row r="2" spans="1:4" ht="33" customHeight="1" thickBot="1" x14ac:dyDescent="0.3">
      <c r="A2" s="338" t="s">
        <v>147</v>
      </c>
      <c r="B2" s="338" t="s">
        <v>148</v>
      </c>
      <c r="C2" s="242" t="s">
        <v>360</v>
      </c>
      <c r="D2" s="244"/>
    </row>
    <row r="3" spans="1:4" ht="18.75" customHeight="1" x14ac:dyDescent="0.25">
      <c r="A3" s="360"/>
      <c r="B3" s="360"/>
      <c r="C3" s="338" t="s">
        <v>150</v>
      </c>
      <c r="D3" s="20" t="s">
        <v>151</v>
      </c>
    </row>
    <row r="4" spans="1:4" ht="15.75" thickBot="1" x14ac:dyDescent="0.3">
      <c r="A4" s="339"/>
      <c r="B4" s="339"/>
      <c r="C4" s="339"/>
      <c r="D4" s="19" t="s">
        <v>17</v>
      </c>
    </row>
    <row r="5" spans="1:4" ht="17.25" thickBot="1" x14ac:dyDescent="0.3">
      <c r="A5" s="23" t="s">
        <v>140</v>
      </c>
      <c r="B5" s="7" t="s">
        <v>1</v>
      </c>
      <c r="C5" s="54" t="s">
        <v>227</v>
      </c>
      <c r="D5" s="89">
        <v>0</v>
      </c>
    </row>
    <row r="6" spans="1:4" ht="26.25" thickBot="1" x14ac:dyDescent="0.3">
      <c r="A6" s="23" t="s">
        <v>141</v>
      </c>
      <c r="B6" s="83" t="s">
        <v>359</v>
      </c>
      <c r="C6" s="54">
        <v>24.484000000000002</v>
      </c>
      <c r="D6" s="89">
        <v>2.105</v>
      </c>
    </row>
    <row r="7" spans="1:4" ht="17.25" thickBot="1" x14ac:dyDescent="0.3">
      <c r="A7" s="23" t="s">
        <v>142</v>
      </c>
      <c r="B7" s="7" t="s">
        <v>1</v>
      </c>
      <c r="C7" s="54" t="s">
        <v>227</v>
      </c>
      <c r="D7" s="89">
        <v>0</v>
      </c>
    </row>
    <row r="8" spans="1:4" ht="29.25" customHeight="1" thickBot="1" x14ac:dyDescent="0.3">
      <c r="A8" s="51" t="s">
        <v>152</v>
      </c>
      <c r="B8" s="7" t="s">
        <v>1</v>
      </c>
      <c r="C8" s="54" t="s">
        <v>227</v>
      </c>
      <c r="D8" s="89">
        <v>0</v>
      </c>
    </row>
    <row r="9" spans="1:4" ht="16.5" thickBot="1" x14ac:dyDescent="0.3">
      <c r="A9" s="351" t="s">
        <v>45</v>
      </c>
      <c r="B9" s="353"/>
      <c r="C9" s="52" t="s">
        <v>102</v>
      </c>
      <c r="D9" s="52">
        <f t="shared" ref="D9" si="0">SUM(D5:D8)</f>
        <v>2.105</v>
      </c>
    </row>
    <row r="10" spans="1:4" s="121" customFormat="1" x14ac:dyDescent="0.25"/>
    <row r="11" spans="1:4" s="121" customFormat="1" x14ac:dyDescent="0.25"/>
    <row r="12" spans="1:4" s="121" customFormat="1" x14ac:dyDescent="0.25"/>
    <row r="13" spans="1:4" s="121" customFormat="1" x14ac:dyDescent="0.25"/>
    <row r="14" spans="1:4" s="121" customFormat="1" x14ac:dyDescent="0.25"/>
    <row r="15" spans="1:4" s="121" customFormat="1" x14ac:dyDescent="0.25"/>
    <row r="16" spans="1:4" s="121" customFormat="1" x14ac:dyDescent="0.25"/>
    <row r="17" s="121" customFormat="1" x14ac:dyDescent="0.25"/>
    <row r="18" s="121" customFormat="1" x14ac:dyDescent="0.25"/>
    <row r="19" s="121" customFormat="1" x14ac:dyDescent="0.25"/>
    <row r="20" s="121" customFormat="1" x14ac:dyDescent="0.25"/>
    <row r="21" s="121" customFormat="1" x14ac:dyDescent="0.25"/>
    <row r="22" s="121" customFormat="1" x14ac:dyDescent="0.25"/>
    <row r="23" s="121" customFormat="1" x14ac:dyDescent="0.25"/>
    <row r="24" s="121" customFormat="1" x14ac:dyDescent="0.25"/>
    <row r="25" s="121" customFormat="1" x14ac:dyDescent="0.25"/>
    <row r="26" s="121" customFormat="1" x14ac:dyDescent="0.25"/>
    <row r="27" s="121" customFormat="1" x14ac:dyDescent="0.25"/>
    <row r="28" s="121" customFormat="1" x14ac:dyDescent="0.25"/>
    <row r="29" s="121" customFormat="1" x14ac:dyDescent="0.25"/>
    <row r="30" s="121" customFormat="1" x14ac:dyDescent="0.25"/>
    <row r="31" s="121" customFormat="1" x14ac:dyDescent="0.25"/>
    <row r="32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  <row r="283" s="121" customFormat="1" x14ac:dyDescent="0.25"/>
    <row r="284" s="121" customFormat="1" x14ac:dyDescent="0.25"/>
    <row r="285" s="121" customFormat="1" x14ac:dyDescent="0.25"/>
    <row r="286" s="121" customFormat="1" x14ac:dyDescent="0.25"/>
    <row r="287" s="121" customFormat="1" x14ac:dyDescent="0.25"/>
    <row r="288" s="121" customFormat="1" x14ac:dyDescent="0.25"/>
    <row r="289" s="121" customFormat="1" x14ac:dyDescent="0.25"/>
    <row r="290" s="121" customFormat="1" x14ac:dyDescent="0.25"/>
    <row r="291" s="121" customFormat="1" x14ac:dyDescent="0.25"/>
    <row r="292" s="121" customFormat="1" x14ac:dyDescent="0.25"/>
    <row r="293" s="121" customFormat="1" x14ac:dyDescent="0.25"/>
    <row r="294" s="121" customFormat="1" x14ac:dyDescent="0.25"/>
    <row r="295" s="121" customFormat="1" x14ac:dyDescent="0.25"/>
    <row r="296" s="121" customFormat="1" x14ac:dyDescent="0.25"/>
    <row r="297" s="121" customFormat="1" x14ac:dyDescent="0.25"/>
    <row r="298" s="121" customFormat="1" x14ac:dyDescent="0.25"/>
    <row r="299" s="121" customFormat="1" x14ac:dyDescent="0.25"/>
    <row r="300" s="121" customFormat="1" x14ac:dyDescent="0.25"/>
    <row r="301" s="121" customFormat="1" x14ac:dyDescent="0.25"/>
    <row r="302" s="121" customFormat="1" x14ac:dyDescent="0.25"/>
    <row r="303" s="121" customFormat="1" x14ac:dyDescent="0.25"/>
    <row r="304" s="121" customFormat="1" x14ac:dyDescent="0.25"/>
    <row r="305" s="121" customFormat="1" x14ac:dyDescent="0.25"/>
    <row r="306" s="121" customFormat="1" x14ac:dyDescent="0.25"/>
    <row r="307" s="121" customFormat="1" x14ac:dyDescent="0.25"/>
    <row r="308" s="121" customFormat="1" x14ac:dyDescent="0.25"/>
    <row r="309" s="121" customFormat="1" x14ac:dyDescent="0.25"/>
    <row r="310" s="121" customFormat="1" x14ac:dyDescent="0.25"/>
    <row r="311" s="121" customFormat="1" x14ac:dyDescent="0.25"/>
    <row r="312" s="121" customFormat="1" x14ac:dyDescent="0.25"/>
    <row r="313" s="121" customFormat="1" x14ac:dyDescent="0.25"/>
    <row r="314" s="121" customFormat="1" x14ac:dyDescent="0.25"/>
    <row r="315" s="121" customFormat="1" x14ac:dyDescent="0.25"/>
    <row r="316" s="121" customFormat="1" x14ac:dyDescent="0.25"/>
    <row r="317" s="121" customFormat="1" x14ac:dyDescent="0.25"/>
    <row r="318" s="121" customFormat="1" x14ac:dyDescent="0.25"/>
    <row r="319" s="121" customFormat="1" x14ac:dyDescent="0.25"/>
    <row r="320" s="121" customFormat="1" x14ac:dyDescent="0.25"/>
    <row r="321" s="121" customFormat="1" x14ac:dyDescent="0.25"/>
    <row r="322" s="121" customFormat="1" x14ac:dyDescent="0.25"/>
    <row r="323" s="121" customFormat="1" x14ac:dyDescent="0.25"/>
    <row r="324" s="121" customFormat="1" x14ac:dyDescent="0.25"/>
    <row r="325" s="121" customFormat="1" x14ac:dyDescent="0.25"/>
    <row r="326" s="121" customFormat="1" x14ac:dyDescent="0.25"/>
    <row r="327" s="121" customFormat="1" x14ac:dyDescent="0.25"/>
    <row r="328" s="121" customFormat="1" x14ac:dyDescent="0.25"/>
    <row r="329" s="121" customFormat="1" x14ac:dyDescent="0.25"/>
    <row r="330" s="121" customFormat="1" x14ac:dyDescent="0.25"/>
    <row r="331" s="121" customFormat="1" x14ac:dyDescent="0.25"/>
    <row r="332" s="121" customFormat="1" x14ac:dyDescent="0.25"/>
    <row r="333" s="121" customFormat="1" x14ac:dyDescent="0.25"/>
    <row r="334" s="121" customFormat="1" x14ac:dyDescent="0.25"/>
    <row r="335" s="121" customFormat="1" x14ac:dyDescent="0.25"/>
    <row r="336" s="121" customFormat="1" x14ac:dyDescent="0.25"/>
    <row r="337" s="121" customFormat="1" x14ac:dyDescent="0.25"/>
    <row r="338" s="121" customFormat="1" x14ac:dyDescent="0.25"/>
    <row r="339" s="121" customFormat="1" x14ac:dyDescent="0.25"/>
    <row r="340" s="121" customFormat="1" x14ac:dyDescent="0.25"/>
    <row r="341" s="121" customFormat="1" x14ac:dyDescent="0.25"/>
    <row r="342" s="121" customFormat="1" x14ac:dyDescent="0.25"/>
    <row r="343" s="121" customFormat="1" x14ac:dyDescent="0.25"/>
    <row r="344" s="121" customFormat="1" x14ac:dyDescent="0.25"/>
    <row r="345" s="121" customFormat="1" x14ac:dyDescent="0.25"/>
    <row r="346" s="121" customFormat="1" x14ac:dyDescent="0.25"/>
    <row r="347" s="121" customFormat="1" x14ac:dyDescent="0.25"/>
    <row r="348" s="121" customFormat="1" x14ac:dyDescent="0.25"/>
    <row r="349" s="121" customFormat="1" x14ac:dyDescent="0.25"/>
    <row r="350" s="121" customFormat="1" x14ac:dyDescent="0.25"/>
    <row r="351" s="121" customFormat="1" x14ac:dyDescent="0.25"/>
    <row r="352" s="121" customFormat="1" x14ac:dyDescent="0.25"/>
    <row r="353" s="121" customFormat="1" x14ac:dyDescent="0.25"/>
    <row r="354" s="121" customFormat="1" x14ac:dyDescent="0.25"/>
    <row r="355" s="121" customFormat="1" x14ac:dyDescent="0.25"/>
    <row r="356" s="121" customFormat="1" x14ac:dyDescent="0.25"/>
    <row r="357" s="121" customFormat="1" x14ac:dyDescent="0.25"/>
    <row r="358" s="121" customFormat="1" x14ac:dyDescent="0.25"/>
    <row r="359" s="121" customFormat="1" x14ac:dyDescent="0.25"/>
    <row r="360" s="121" customFormat="1" x14ac:dyDescent="0.25"/>
    <row r="361" s="121" customFormat="1" x14ac:dyDescent="0.25"/>
    <row r="362" s="121" customFormat="1" x14ac:dyDescent="0.25"/>
    <row r="363" s="121" customFormat="1" x14ac:dyDescent="0.25"/>
    <row r="364" s="121" customFormat="1" x14ac:dyDescent="0.25"/>
    <row r="365" s="121" customFormat="1" x14ac:dyDescent="0.25"/>
    <row r="366" s="121" customFormat="1" x14ac:dyDescent="0.25"/>
    <row r="367" s="121" customFormat="1" x14ac:dyDescent="0.25"/>
    <row r="368" s="121" customFormat="1" x14ac:dyDescent="0.25"/>
    <row r="369" s="121" customFormat="1" x14ac:dyDescent="0.25"/>
    <row r="370" s="121" customFormat="1" x14ac:dyDescent="0.25"/>
    <row r="371" s="121" customFormat="1" x14ac:dyDescent="0.25"/>
    <row r="372" s="121" customFormat="1" x14ac:dyDescent="0.25"/>
    <row r="373" s="121" customFormat="1" x14ac:dyDescent="0.25"/>
    <row r="374" s="121" customFormat="1" x14ac:dyDescent="0.25"/>
    <row r="375" s="121" customFormat="1" x14ac:dyDescent="0.25"/>
    <row r="376" s="121" customFormat="1" x14ac:dyDescent="0.25"/>
    <row r="377" s="121" customFormat="1" x14ac:dyDescent="0.25"/>
    <row r="378" s="121" customFormat="1" x14ac:dyDescent="0.25"/>
    <row r="379" s="121" customFormat="1" x14ac:dyDescent="0.25"/>
    <row r="380" s="121" customFormat="1" x14ac:dyDescent="0.25"/>
    <row r="381" s="121" customFormat="1" x14ac:dyDescent="0.25"/>
    <row r="382" s="121" customFormat="1" x14ac:dyDescent="0.25"/>
    <row r="383" s="121" customFormat="1" x14ac:dyDescent="0.25"/>
    <row r="384" s="121" customFormat="1" x14ac:dyDescent="0.25"/>
    <row r="385" s="121" customFormat="1" x14ac:dyDescent="0.25"/>
    <row r="386" s="121" customFormat="1" x14ac:dyDescent="0.25"/>
    <row r="387" s="121" customFormat="1" x14ac:dyDescent="0.25"/>
    <row r="388" s="121" customFormat="1" x14ac:dyDescent="0.25"/>
    <row r="389" s="121" customFormat="1" x14ac:dyDescent="0.25"/>
    <row r="390" s="121" customFormat="1" x14ac:dyDescent="0.25"/>
    <row r="391" s="121" customFormat="1" x14ac:dyDescent="0.25"/>
    <row r="392" s="121" customFormat="1" x14ac:dyDescent="0.25"/>
    <row r="393" s="121" customFormat="1" x14ac:dyDescent="0.25"/>
    <row r="394" s="121" customFormat="1" x14ac:dyDescent="0.25"/>
    <row r="395" s="121" customFormat="1" x14ac:dyDescent="0.25"/>
    <row r="396" s="121" customFormat="1" x14ac:dyDescent="0.25"/>
    <row r="397" s="121" customFormat="1" x14ac:dyDescent="0.25"/>
    <row r="398" s="121" customFormat="1" x14ac:dyDescent="0.25"/>
    <row r="399" s="121" customFormat="1" x14ac:dyDescent="0.25"/>
    <row r="400" s="121" customFormat="1" x14ac:dyDescent="0.25"/>
    <row r="401" s="121" customFormat="1" x14ac:dyDescent="0.25"/>
    <row r="402" s="121" customFormat="1" x14ac:dyDescent="0.25"/>
    <row r="403" s="121" customFormat="1" x14ac:dyDescent="0.25"/>
    <row r="404" s="121" customFormat="1" x14ac:dyDescent="0.25"/>
    <row r="405" s="121" customFormat="1" x14ac:dyDescent="0.25"/>
    <row r="406" s="121" customFormat="1" x14ac:dyDescent="0.25"/>
    <row r="407" s="121" customFormat="1" x14ac:dyDescent="0.25"/>
    <row r="408" s="121" customFormat="1" x14ac:dyDescent="0.25"/>
    <row r="409" s="121" customFormat="1" x14ac:dyDescent="0.25"/>
    <row r="410" s="121" customFormat="1" x14ac:dyDescent="0.25"/>
    <row r="411" s="121" customFormat="1" x14ac:dyDescent="0.25"/>
    <row r="412" s="121" customFormat="1" x14ac:dyDescent="0.25"/>
    <row r="413" s="121" customFormat="1" x14ac:dyDescent="0.25"/>
    <row r="414" s="121" customFormat="1" x14ac:dyDescent="0.25"/>
    <row r="415" s="121" customFormat="1" x14ac:dyDescent="0.25"/>
    <row r="416" s="121" customFormat="1" x14ac:dyDescent="0.25"/>
    <row r="417" s="121" customFormat="1" x14ac:dyDescent="0.25"/>
    <row r="418" s="121" customFormat="1" x14ac:dyDescent="0.25"/>
    <row r="419" s="121" customFormat="1" x14ac:dyDescent="0.25"/>
    <row r="420" s="121" customFormat="1" x14ac:dyDescent="0.25"/>
    <row r="421" s="121" customFormat="1" x14ac:dyDescent="0.25"/>
    <row r="422" s="121" customFormat="1" x14ac:dyDescent="0.25"/>
    <row r="423" s="121" customFormat="1" x14ac:dyDescent="0.25"/>
    <row r="424" s="121" customFormat="1" x14ac:dyDescent="0.25"/>
    <row r="425" s="121" customFormat="1" x14ac:dyDescent="0.25"/>
    <row r="426" s="121" customFormat="1" x14ac:dyDescent="0.25"/>
    <row r="427" s="121" customFormat="1" x14ac:dyDescent="0.25"/>
    <row r="428" s="121" customFormat="1" x14ac:dyDescent="0.25"/>
    <row r="429" s="121" customFormat="1" x14ac:dyDescent="0.25"/>
    <row r="430" s="121" customFormat="1" x14ac:dyDescent="0.25"/>
    <row r="431" s="121" customFormat="1" x14ac:dyDescent="0.25"/>
    <row r="432" s="121" customFormat="1" x14ac:dyDescent="0.25"/>
    <row r="433" s="121" customFormat="1" x14ac:dyDescent="0.25"/>
    <row r="434" s="121" customFormat="1" x14ac:dyDescent="0.25"/>
    <row r="435" s="121" customFormat="1" x14ac:dyDescent="0.25"/>
    <row r="436" s="121" customFormat="1" x14ac:dyDescent="0.25"/>
    <row r="437" s="121" customFormat="1" x14ac:dyDescent="0.25"/>
    <row r="438" s="121" customFormat="1" x14ac:dyDescent="0.25"/>
    <row r="439" s="121" customFormat="1" x14ac:dyDescent="0.25"/>
    <row r="440" s="121" customFormat="1" x14ac:dyDescent="0.25"/>
    <row r="441" s="121" customFormat="1" x14ac:dyDescent="0.25"/>
    <row r="442" s="121" customFormat="1" x14ac:dyDescent="0.25"/>
    <row r="443" s="121" customFormat="1" x14ac:dyDescent="0.25"/>
    <row r="444" s="121" customFormat="1" x14ac:dyDescent="0.25"/>
    <row r="445" s="121" customFormat="1" x14ac:dyDescent="0.25"/>
    <row r="446" s="121" customFormat="1" x14ac:dyDescent="0.25"/>
    <row r="447" s="121" customFormat="1" x14ac:dyDescent="0.25"/>
    <row r="448" s="121" customFormat="1" x14ac:dyDescent="0.25"/>
    <row r="449" s="121" customFormat="1" x14ac:dyDescent="0.25"/>
    <row r="450" s="121" customFormat="1" x14ac:dyDescent="0.25"/>
    <row r="451" s="121" customFormat="1" x14ac:dyDescent="0.25"/>
    <row r="452" s="121" customFormat="1" x14ac:dyDescent="0.25"/>
    <row r="453" s="121" customFormat="1" x14ac:dyDescent="0.25"/>
    <row r="454" s="121" customFormat="1" x14ac:dyDescent="0.25"/>
    <row r="455" s="121" customFormat="1" x14ac:dyDescent="0.25"/>
    <row r="456" s="121" customFormat="1" x14ac:dyDescent="0.25"/>
    <row r="457" s="121" customFormat="1" x14ac:dyDescent="0.25"/>
    <row r="458" s="121" customFormat="1" x14ac:dyDescent="0.25"/>
    <row r="459" s="121" customFormat="1" x14ac:dyDescent="0.25"/>
    <row r="460" s="121" customFormat="1" x14ac:dyDescent="0.25"/>
    <row r="461" s="121" customFormat="1" x14ac:dyDescent="0.25"/>
    <row r="462" s="121" customFormat="1" x14ac:dyDescent="0.25"/>
    <row r="463" s="121" customFormat="1" x14ac:dyDescent="0.25"/>
    <row r="464" s="121" customFormat="1" x14ac:dyDescent="0.25"/>
    <row r="465" s="121" customFormat="1" x14ac:dyDescent="0.25"/>
    <row r="466" s="121" customFormat="1" x14ac:dyDescent="0.25"/>
    <row r="467" s="121" customFormat="1" x14ac:dyDescent="0.25"/>
    <row r="468" s="121" customFormat="1" x14ac:dyDescent="0.25"/>
    <row r="469" s="121" customFormat="1" x14ac:dyDescent="0.25"/>
    <row r="470" s="121" customFormat="1" x14ac:dyDescent="0.25"/>
    <row r="471" s="121" customFormat="1" x14ac:dyDescent="0.25"/>
    <row r="472" s="121" customFormat="1" x14ac:dyDescent="0.25"/>
    <row r="473" s="121" customFormat="1" x14ac:dyDescent="0.25"/>
    <row r="474" s="121" customFormat="1" x14ac:dyDescent="0.25"/>
    <row r="475" s="121" customFormat="1" x14ac:dyDescent="0.25"/>
    <row r="476" s="121" customFormat="1" x14ac:dyDescent="0.25"/>
    <row r="477" s="121" customFormat="1" x14ac:dyDescent="0.25"/>
    <row r="478" s="121" customFormat="1" x14ac:dyDescent="0.25"/>
    <row r="479" s="121" customFormat="1" x14ac:dyDescent="0.25"/>
    <row r="480" s="121" customFormat="1" x14ac:dyDescent="0.25"/>
    <row r="481" s="121" customFormat="1" x14ac:dyDescent="0.25"/>
    <row r="482" s="121" customFormat="1" x14ac:dyDescent="0.25"/>
    <row r="483" s="121" customFormat="1" x14ac:dyDescent="0.25"/>
    <row r="484" s="121" customFormat="1" x14ac:dyDescent="0.25"/>
    <row r="485" s="121" customFormat="1" x14ac:dyDescent="0.25"/>
    <row r="486" s="121" customFormat="1" x14ac:dyDescent="0.25"/>
    <row r="487" s="121" customFormat="1" x14ac:dyDescent="0.25"/>
    <row r="488" s="121" customFormat="1" x14ac:dyDescent="0.25"/>
    <row r="489" s="121" customFormat="1" x14ac:dyDescent="0.25"/>
    <row r="490" s="121" customFormat="1" x14ac:dyDescent="0.25"/>
    <row r="491" s="121" customFormat="1" x14ac:dyDescent="0.25"/>
    <row r="492" s="121" customFormat="1" x14ac:dyDescent="0.25"/>
    <row r="493" s="121" customFormat="1" x14ac:dyDescent="0.25"/>
    <row r="494" s="121" customFormat="1" x14ac:dyDescent="0.25"/>
    <row r="495" s="121" customFormat="1" x14ac:dyDescent="0.25"/>
    <row r="496" s="121" customFormat="1" x14ac:dyDescent="0.25"/>
    <row r="497" s="121" customFormat="1" x14ac:dyDescent="0.25"/>
    <row r="498" s="121" customFormat="1" x14ac:dyDescent="0.25"/>
    <row r="499" s="121" customFormat="1" x14ac:dyDescent="0.25"/>
    <row r="500" s="121" customFormat="1" x14ac:dyDescent="0.25"/>
    <row r="501" s="121" customFormat="1" x14ac:dyDescent="0.25"/>
    <row r="502" s="121" customFormat="1" x14ac:dyDescent="0.25"/>
    <row r="503" s="121" customFormat="1" x14ac:dyDescent="0.25"/>
    <row r="504" s="121" customFormat="1" x14ac:dyDescent="0.25"/>
    <row r="505" s="121" customFormat="1" x14ac:dyDescent="0.25"/>
    <row r="506" s="121" customFormat="1" x14ac:dyDescent="0.25"/>
    <row r="507" s="121" customFormat="1" x14ac:dyDescent="0.25"/>
    <row r="508" s="121" customFormat="1" x14ac:dyDescent="0.25"/>
    <row r="509" s="121" customFormat="1" x14ac:dyDescent="0.25"/>
    <row r="510" s="121" customFormat="1" x14ac:dyDescent="0.25"/>
    <row r="511" s="121" customFormat="1" x14ac:dyDescent="0.25"/>
    <row r="512" s="121" customFormat="1" x14ac:dyDescent="0.25"/>
    <row r="513" s="121" customFormat="1" x14ac:dyDescent="0.25"/>
    <row r="514" s="121" customFormat="1" x14ac:dyDescent="0.25"/>
    <row r="515" s="121" customFormat="1" x14ac:dyDescent="0.25"/>
    <row r="516" s="121" customFormat="1" x14ac:dyDescent="0.25"/>
    <row r="517" s="121" customFormat="1" x14ac:dyDescent="0.25"/>
    <row r="518" s="121" customFormat="1" x14ac:dyDescent="0.25"/>
    <row r="519" s="121" customFormat="1" x14ac:dyDescent="0.25"/>
    <row r="520" s="121" customFormat="1" x14ac:dyDescent="0.25"/>
    <row r="521" s="121" customFormat="1" x14ac:dyDescent="0.25"/>
    <row r="522" s="121" customFormat="1" x14ac:dyDescent="0.25"/>
    <row r="523" s="121" customFormat="1" x14ac:dyDescent="0.25"/>
    <row r="524" s="121" customFormat="1" x14ac:dyDescent="0.25"/>
    <row r="525" s="121" customFormat="1" x14ac:dyDescent="0.25"/>
    <row r="526" s="121" customFormat="1" x14ac:dyDescent="0.25"/>
    <row r="527" s="121" customFormat="1" x14ac:dyDescent="0.25"/>
    <row r="528" s="121" customFormat="1" x14ac:dyDescent="0.25"/>
    <row r="529" s="121" customFormat="1" x14ac:dyDescent="0.25"/>
    <row r="530" s="121" customFormat="1" x14ac:dyDescent="0.25"/>
    <row r="531" s="121" customFormat="1" x14ac:dyDescent="0.25"/>
    <row r="532" s="121" customFormat="1" x14ac:dyDescent="0.25"/>
    <row r="533" s="121" customFormat="1" x14ac:dyDescent="0.25"/>
    <row r="534" s="121" customFormat="1" x14ac:dyDescent="0.25"/>
    <row r="535" s="121" customFormat="1" x14ac:dyDescent="0.25"/>
    <row r="536" s="121" customFormat="1" x14ac:dyDescent="0.25"/>
    <row r="537" s="121" customFormat="1" x14ac:dyDescent="0.25"/>
    <row r="538" s="121" customFormat="1" x14ac:dyDescent="0.25"/>
    <row r="539" s="121" customFormat="1" x14ac:dyDescent="0.25"/>
    <row r="540" s="121" customFormat="1" x14ac:dyDescent="0.25"/>
    <row r="541" s="121" customFormat="1" x14ac:dyDescent="0.25"/>
    <row r="542" s="121" customFormat="1" x14ac:dyDescent="0.25"/>
    <row r="543" s="121" customFormat="1" x14ac:dyDescent="0.25"/>
    <row r="544" s="121" customFormat="1" x14ac:dyDescent="0.25"/>
    <row r="545" s="121" customFormat="1" x14ac:dyDescent="0.25"/>
    <row r="546" s="121" customFormat="1" x14ac:dyDescent="0.25"/>
    <row r="547" s="121" customFormat="1" x14ac:dyDescent="0.25"/>
    <row r="548" s="121" customFormat="1" x14ac:dyDescent="0.25"/>
    <row r="549" s="121" customFormat="1" x14ac:dyDescent="0.25"/>
    <row r="550" s="121" customFormat="1" x14ac:dyDescent="0.25"/>
    <row r="551" s="121" customFormat="1" x14ac:dyDescent="0.25"/>
    <row r="552" s="121" customFormat="1" x14ac:dyDescent="0.25"/>
    <row r="553" s="121" customFormat="1" x14ac:dyDescent="0.25"/>
    <row r="554" s="121" customFormat="1" x14ac:dyDescent="0.25"/>
    <row r="555" s="121" customFormat="1" x14ac:dyDescent="0.25"/>
    <row r="556" s="121" customFormat="1" x14ac:dyDescent="0.25"/>
    <row r="557" s="121" customFormat="1" x14ac:dyDescent="0.25"/>
    <row r="558" s="121" customFormat="1" x14ac:dyDescent="0.25"/>
    <row r="559" s="121" customFormat="1" x14ac:dyDescent="0.25"/>
    <row r="560" s="121" customFormat="1" x14ac:dyDescent="0.25"/>
    <row r="561" s="121" customFormat="1" x14ac:dyDescent="0.25"/>
    <row r="562" s="121" customFormat="1" x14ac:dyDescent="0.25"/>
    <row r="563" s="121" customFormat="1" x14ac:dyDescent="0.25"/>
    <row r="564" s="121" customFormat="1" x14ac:dyDescent="0.25"/>
    <row r="565" s="121" customFormat="1" x14ac:dyDescent="0.25"/>
    <row r="566" s="121" customFormat="1" x14ac:dyDescent="0.25"/>
    <row r="567" s="121" customFormat="1" x14ac:dyDescent="0.25"/>
    <row r="568" s="121" customFormat="1" x14ac:dyDescent="0.25"/>
    <row r="569" s="121" customFormat="1" x14ac:dyDescent="0.25"/>
    <row r="570" s="121" customFormat="1" x14ac:dyDescent="0.25"/>
    <row r="571" s="121" customFormat="1" x14ac:dyDescent="0.25"/>
    <row r="572" s="121" customFormat="1" x14ac:dyDescent="0.25"/>
    <row r="573" s="121" customFormat="1" x14ac:dyDescent="0.25"/>
    <row r="574" s="121" customFormat="1" x14ac:dyDescent="0.25"/>
    <row r="575" s="121" customFormat="1" x14ac:dyDescent="0.25"/>
    <row r="576" s="121" customFormat="1" x14ac:dyDescent="0.25"/>
    <row r="577" s="121" customFormat="1" x14ac:dyDescent="0.25"/>
    <row r="578" s="121" customFormat="1" x14ac:dyDescent="0.25"/>
    <row r="579" s="121" customFormat="1" x14ac:dyDescent="0.25"/>
    <row r="580" s="121" customFormat="1" x14ac:dyDescent="0.25"/>
    <row r="581" s="121" customFormat="1" x14ac:dyDescent="0.25"/>
    <row r="582" s="121" customFormat="1" x14ac:dyDescent="0.25"/>
    <row r="583" s="121" customFormat="1" x14ac:dyDescent="0.25"/>
    <row r="584" s="121" customFormat="1" x14ac:dyDescent="0.25"/>
    <row r="585" s="121" customFormat="1" x14ac:dyDescent="0.25"/>
    <row r="586" s="121" customFormat="1" x14ac:dyDescent="0.25"/>
    <row r="587" s="121" customFormat="1" x14ac:dyDescent="0.25"/>
    <row r="588" s="121" customFormat="1" x14ac:dyDescent="0.25"/>
    <row r="589" s="121" customFormat="1" x14ac:dyDescent="0.25"/>
    <row r="590" s="121" customFormat="1" x14ac:dyDescent="0.25"/>
    <row r="591" s="121" customFormat="1" x14ac:dyDescent="0.25"/>
    <row r="592" s="121" customFormat="1" x14ac:dyDescent="0.25"/>
    <row r="593" s="121" customFormat="1" x14ac:dyDescent="0.25"/>
    <row r="594" s="121" customFormat="1" x14ac:dyDescent="0.25"/>
    <row r="595" s="121" customFormat="1" x14ac:dyDescent="0.25"/>
    <row r="596" s="121" customFormat="1" x14ac:dyDescent="0.25"/>
    <row r="597" s="121" customFormat="1" x14ac:dyDescent="0.25"/>
    <row r="598" s="121" customFormat="1" x14ac:dyDescent="0.25"/>
    <row r="599" s="121" customFormat="1" x14ac:dyDescent="0.25"/>
    <row r="600" s="121" customFormat="1" x14ac:dyDescent="0.25"/>
    <row r="601" s="121" customFormat="1" x14ac:dyDescent="0.25"/>
    <row r="602" s="121" customFormat="1" x14ac:dyDescent="0.25"/>
    <row r="603" s="121" customFormat="1" x14ac:dyDescent="0.25"/>
    <row r="604" s="121" customFormat="1" x14ac:dyDescent="0.25"/>
    <row r="605" s="121" customFormat="1" x14ac:dyDescent="0.25"/>
    <row r="606" s="121" customFormat="1" x14ac:dyDescent="0.25"/>
    <row r="607" s="121" customFormat="1" x14ac:dyDescent="0.25"/>
    <row r="608" s="121" customFormat="1" x14ac:dyDescent="0.25"/>
    <row r="609" s="121" customFormat="1" x14ac:dyDescent="0.25"/>
    <row r="610" s="121" customFormat="1" x14ac:dyDescent="0.25"/>
    <row r="611" s="121" customFormat="1" x14ac:dyDescent="0.25"/>
    <row r="612" s="121" customFormat="1" x14ac:dyDescent="0.25"/>
    <row r="613" s="121" customFormat="1" x14ac:dyDescent="0.25"/>
    <row r="614" s="121" customFormat="1" x14ac:dyDescent="0.25"/>
    <row r="615" s="121" customFormat="1" x14ac:dyDescent="0.25"/>
    <row r="616" s="121" customFormat="1" x14ac:dyDescent="0.25"/>
    <row r="617" s="121" customFormat="1" x14ac:dyDescent="0.25"/>
    <row r="618" s="121" customFormat="1" x14ac:dyDescent="0.25"/>
    <row r="619" s="121" customFormat="1" x14ac:dyDescent="0.25"/>
    <row r="620" s="121" customFormat="1" x14ac:dyDescent="0.25"/>
    <row r="621" s="121" customFormat="1" x14ac:dyDescent="0.25"/>
    <row r="622" s="121" customFormat="1" x14ac:dyDescent="0.25"/>
    <row r="623" s="121" customFormat="1" x14ac:dyDescent="0.25"/>
    <row r="624" s="121" customFormat="1" x14ac:dyDescent="0.25"/>
    <row r="625" s="121" customFormat="1" x14ac:dyDescent="0.25"/>
    <row r="626" s="121" customFormat="1" x14ac:dyDescent="0.25"/>
    <row r="627" s="121" customFormat="1" x14ac:dyDescent="0.25"/>
    <row r="628" s="121" customFormat="1" x14ac:dyDescent="0.25"/>
    <row r="629" s="121" customFormat="1" x14ac:dyDescent="0.25"/>
    <row r="630" s="121" customFormat="1" x14ac:dyDescent="0.25"/>
    <row r="631" s="121" customFormat="1" x14ac:dyDescent="0.25"/>
    <row r="632" s="121" customFormat="1" x14ac:dyDescent="0.25"/>
    <row r="633" s="121" customFormat="1" x14ac:dyDescent="0.25"/>
    <row r="634" s="121" customFormat="1" x14ac:dyDescent="0.25"/>
    <row r="635" s="121" customFormat="1" x14ac:dyDescent="0.25"/>
    <row r="636" s="121" customFormat="1" x14ac:dyDescent="0.25"/>
    <row r="637" s="121" customFormat="1" x14ac:dyDescent="0.25"/>
    <row r="638" s="121" customFormat="1" x14ac:dyDescent="0.25"/>
    <row r="639" s="121" customFormat="1" x14ac:dyDescent="0.25"/>
    <row r="640" s="121" customFormat="1" x14ac:dyDescent="0.25"/>
    <row r="641" s="121" customFormat="1" x14ac:dyDescent="0.25"/>
    <row r="642" s="121" customFormat="1" x14ac:dyDescent="0.25"/>
    <row r="643" s="121" customFormat="1" x14ac:dyDescent="0.25"/>
    <row r="644" s="121" customFormat="1" x14ac:dyDescent="0.25"/>
    <row r="645" s="121" customFormat="1" x14ac:dyDescent="0.25"/>
    <row r="646" s="121" customFormat="1" x14ac:dyDescent="0.25"/>
    <row r="647" s="121" customFormat="1" x14ac:dyDescent="0.25"/>
    <row r="648" s="121" customFormat="1" x14ac:dyDescent="0.25"/>
    <row r="649" s="121" customFormat="1" x14ac:dyDescent="0.25"/>
    <row r="650" s="121" customFormat="1" x14ac:dyDescent="0.25"/>
    <row r="651" s="121" customFormat="1" x14ac:dyDescent="0.25"/>
    <row r="652" s="121" customFormat="1" x14ac:dyDescent="0.25"/>
    <row r="653" s="121" customFormat="1" x14ac:dyDescent="0.25"/>
    <row r="654" s="121" customFormat="1" x14ac:dyDescent="0.25"/>
    <row r="655" s="121" customFormat="1" x14ac:dyDescent="0.25"/>
    <row r="656" s="121" customFormat="1" x14ac:dyDescent="0.25"/>
    <row r="657" s="121" customFormat="1" x14ac:dyDescent="0.25"/>
    <row r="658" s="121" customFormat="1" x14ac:dyDescent="0.25"/>
    <row r="659" s="121" customFormat="1" x14ac:dyDescent="0.25"/>
    <row r="660" s="121" customFormat="1" x14ac:dyDescent="0.25"/>
    <row r="661" s="121" customFormat="1" x14ac:dyDescent="0.25"/>
    <row r="662" s="121" customFormat="1" x14ac:dyDescent="0.25"/>
    <row r="663" s="121" customFormat="1" x14ac:dyDescent="0.25"/>
    <row r="664" s="121" customFormat="1" x14ac:dyDescent="0.25"/>
    <row r="665" s="121" customFormat="1" x14ac:dyDescent="0.25"/>
    <row r="666" s="121" customFormat="1" x14ac:dyDescent="0.25"/>
    <row r="667" s="121" customFormat="1" x14ac:dyDescent="0.25"/>
    <row r="668" s="121" customFormat="1" x14ac:dyDescent="0.25"/>
    <row r="669" s="121" customFormat="1" x14ac:dyDescent="0.25"/>
    <row r="670" s="121" customFormat="1" x14ac:dyDescent="0.25"/>
    <row r="671" s="121" customFormat="1" x14ac:dyDescent="0.25"/>
    <row r="672" s="121" customFormat="1" x14ac:dyDescent="0.25"/>
    <row r="673" s="121" customFormat="1" x14ac:dyDescent="0.25"/>
    <row r="674" s="121" customFormat="1" x14ac:dyDescent="0.25"/>
    <row r="675" s="121" customFormat="1" x14ac:dyDescent="0.25"/>
    <row r="676" s="121" customFormat="1" x14ac:dyDescent="0.25"/>
    <row r="677" s="121" customFormat="1" x14ac:dyDescent="0.25"/>
    <row r="678" s="121" customFormat="1" x14ac:dyDescent="0.25"/>
    <row r="679" s="121" customFormat="1" x14ac:dyDescent="0.25"/>
    <row r="680" s="121" customFormat="1" x14ac:dyDescent="0.25"/>
    <row r="681" s="121" customFormat="1" x14ac:dyDescent="0.25"/>
    <row r="682" s="121" customFormat="1" x14ac:dyDescent="0.25"/>
    <row r="683" s="121" customFormat="1" x14ac:dyDescent="0.25"/>
    <row r="684" s="121" customFormat="1" x14ac:dyDescent="0.25"/>
    <row r="685" s="121" customFormat="1" x14ac:dyDescent="0.25"/>
    <row r="686" s="121" customFormat="1" x14ac:dyDescent="0.25"/>
    <row r="687" s="121" customFormat="1" x14ac:dyDescent="0.25"/>
    <row r="688" s="121" customFormat="1" x14ac:dyDescent="0.25"/>
    <row r="689" s="121" customFormat="1" x14ac:dyDescent="0.25"/>
    <row r="690" s="121" customFormat="1" x14ac:dyDescent="0.25"/>
    <row r="691" s="121" customFormat="1" x14ac:dyDescent="0.25"/>
    <row r="692" s="121" customFormat="1" x14ac:dyDescent="0.25"/>
    <row r="693" s="121" customFormat="1" x14ac:dyDescent="0.25"/>
    <row r="694" s="121" customFormat="1" x14ac:dyDescent="0.25"/>
    <row r="695" s="121" customFormat="1" x14ac:dyDescent="0.25"/>
    <row r="696" s="121" customFormat="1" x14ac:dyDescent="0.25"/>
    <row r="697" s="121" customFormat="1" x14ac:dyDescent="0.25"/>
    <row r="698" s="121" customFormat="1" x14ac:dyDescent="0.25"/>
    <row r="699" s="121" customFormat="1" x14ac:dyDescent="0.25"/>
    <row r="700" s="121" customFormat="1" x14ac:dyDescent="0.25"/>
    <row r="701" s="121" customFormat="1" x14ac:dyDescent="0.25"/>
    <row r="702" s="121" customFormat="1" x14ac:dyDescent="0.25"/>
    <row r="703" s="121" customFormat="1" x14ac:dyDescent="0.25"/>
  </sheetData>
  <mergeCells count="6">
    <mergeCell ref="A1:D1"/>
    <mergeCell ref="A9:B9"/>
    <mergeCell ref="A2:A4"/>
    <mergeCell ref="B2:B4"/>
    <mergeCell ref="C2:D2"/>
    <mergeCell ref="C3:C4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B1C7-1BEE-43E4-8472-39A56D4594E2}">
  <sheetPr>
    <pageSetUpPr fitToPage="1"/>
  </sheetPr>
  <dimension ref="A1:CF708"/>
  <sheetViews>
    <sheetView workbookViewId="0">
      <selection activeCell="F6" sqref="F6"/>
    </sheetView>
  </sheetViews>
  <sheetFormatPr defaultRowHeight="15" x14ac:dyDescent="0.25"/>
  <cols>
    <col min="1" max="1" width="27.7109375" customWidth="1"/>
    <col min="2" max="2" width="24.7109375" customWidth="1"/>
    <col min="3" max="3" width="18.28515625" customWidth="1"/>
    <col min="4" max="4" width="11.7109375" customWidth="1"/>
    <col min="5" max="84" width="9.28515625" style="121"/>
  </cols>
  <sheetData>
    <row r="1" spans="1:4" ht="30" customHeight="1" thickBot="1" x14ac:dyDescent="0.3">
      <c r="A1" s="357" t="s">
        <v>162</v>
      </c>
      <c r="B1" s="358"/>
      <c r="C1" s="358"/>
      <c r="D1" s="359"/>
    </row>
    <row r="2" spans="1:4" ht="38.25" customHeight="1" thickBot="1" x14ac:dyDescent="0.3">
      <c r="A2" s="338" t="s">
        <v>153</v>
      </c>
      <c r="B2" s="338" t="s">
        <v>154</v>
      </c>
      <c r="C2" s="34" t="s">
        <v>149</v>
      </c>
      <c r="D2" s="43" t="s">
        <v>161</v>
      </c>
    </row>
    <row r="3" spans="1:4" ht="22.5" customHeight="1" thickBot="1" x14ac:dyDescent="0.3">
      <c r="A3" s="339"/>
      <c r="B3" s="339"/>
      <c r="C3" s="43" t="s">
        <v>17</v>
      </c>
      <c r="D3" s="138" t="s">
        <v>44</v>
      </c>
    </row>
    <row r="4" spans="1:4" ht="21" customHeight="1" thickBot="1" x14ac:dyDescent="0.3">
      <c r="A4" s="23" t="s">
        <v>160</v>
      </c>
      <c r="B4" s="83" t="s">
        <v>359</v>
      </c>
      <c r="C4" s="54">
        <v>2.105</v>
      </c>
      <c r="D4" s="145">
        <f>C4/'Date anuale'!G$3</f>
        <v>1.5748990874618705E-3</v>
      </c>
    </row>
    <row r="5" spans="1:4" ht="18.75" customHeight="1" thickBot="1" x14ac:dyDescent="0.3">
      <c r="A5" s="23" t="s">
        <v>159</v>
      </c>
      <c r="B5" s="54" t="s">
        <v>1</v>
      </c>
      <c r="C5" s="54">
        <v>0</v>
      </c>
      <c r="D5" s="145">
        <f>C5/'Date anuale'!G$3</f>
        <v>0</v>
      </c>
    </row>
    <row r="6" spans="1:4" ht="20.25" customHeight="1" thickBot="1" x14ac:dyDescent="0.3">
      <c r="A6" s="23" t="s">
        <v>158</v>
      </c>
      <c r="B6" s="54" t="s">
        <v>1</v>
      </c>
      <c r="C6" s="54">
        <v>0</v>
      </c>
      <c r="D6" s="145">
        <f>C6/'Date anuale'!G$3</f>
        <v>0</v>
      </c>
    </row>
    <row r="7" spans="1:4" ht="20.25" customHeight="1" thickBot="1" x14ac:dyDescent="0.3">
      <c r="A7" s="23" t="s">
        <v>155</v>
      </c>
      <c r="B7" s="54" t="s">
        <v>1</v>
      </c>
      <c r="C7" s="54">
        <v>0</v>
      </c>
      <c r="D7" s="145">
        <f>C7/'Date anuale'!G$3</f>
        <v>0</v>
      </c>
    </row>
    <row r="8" spans="1:4" ht="21" customHeight="1" thickBot="1" x14ac:dyDescent="0.3">
      <c r="A8" s="23" t="s">
        <v>156</v>
      </c>
      <c r="B8" s="54" t="s">
        <v>1</v>
      </c>
      <c r="C8" s="54">
        <v>0</v>
      </c>
      <c r="D8" s="145">
        <f>C8/'Date anuale'!G$3</f>
        <v>0</v>
      </c>
    </row>
    <row r="9" spans="1:4" ht="20.25" customHeight="1" thickBot="1" x14ac:dyDescent="0.3">
      <c r="A9" s="23" t="s">
        <v>157</v>
      </c>
      <c r="B9" s="54" t="s">
        <v>1</v>
      </c>
      <c r="C9" s="54">
        <v>0</v>
      </c>
      <c r="D9" s="145">
        <f>C9/'Date anuale'!G$3</f>
        <v>0</v>
      </c>
    </row>
    <row r="10" spans="1:4" ht="27.4" customHeight="1" thickBot="1" x14ac:dyDescent="0.3">
      <c r="A10" s="23" t="s">
        <v>261</v>
      </c>
      <c r="B10" s="54" t="s">
        <v>1</v>
      </c>
      <c r="C10" s="54">
        <v>0</v>
      </c>
      <c r="D10" s="145">
        <f>C10/'Date anuale'!G$3</f>
        <v>0</v>
      </c>
    </row>
    <row r="11" spans="1:4" ht="25.5" customHeight="1" thickBot="1" x14ac:dyDescent="0.3">
      <c r="A11" s="351" t="s">
        <v>45</v>
      </c>
      <c r="B11" s="353"/>
      <c r="C11" s="52">
        <f>SUM(C4:C10)</f>
        <v>2.105</v>
      </c>
      <c r="D11" s="146">
        <f>C11/'Date anuale'!G$3</f>
        <v>1.5748990874618705E-3</v>
      </c>
    </row>
    <row r="12" spans="1:4" s="121" customFormat="1" x14ac:dyDescent="0.25"/>
    <row r="13" spans="1:4" s="121" customFormat="1" x14ac:dyDescent="0.25"/>
    <row r="14" spans="1:4" s="121" customFormat="1" x14ac:dyDescent="0.25"/>
    <row r="15" spans="1:4" s="121" customFormat="1" x14ac:dyDescent="0.25"/>
    <row r="16" spans="1:4" s="121" customFormat="1" x14ac:dyDescent="0.25"/>
    <row r="17" s="121" customFormat="1" x14ac:dyDescent="0.25"/>
    <row r="18" s="121" customFormat="1" x14ac:dyDescent="0.25"/>
    <row r="19" s="121" customFormat="1" x14ac:dyDescent="0.25"/>
    <row r="20" s="121" customFormat="1" x14ac:dyDescent="0.25"/>
    <row r="21" s="121" customFormat="1" x14ac:dyDescent="0.25"/>
    <row r="22" s="121" customFormat="1" x14ac:dyDescent="0.25"/>
    <row r="23" s="121" customFormat="1" x14ac:dyDescent="0.25"/>
    <row r="24" s="121" customFormat="1" x14ac:dyDescent="0.25"/>
    <row r="25" s="121" customFormat="1" x14ac:dyDescent="0.25"/>
    <row r="26" s="121" customFormat="1" x14ac:dyDescent="0.25"/>
    <row r="27" s="121" customFormat="1" x14ac:dyDescent="0.25"/>
    <row r="28" s="121" customFormat="1" x14ac:dyDescent="0.25"/>
    <row r="29" s="121" customFormat="1" x14ac:dyDescent="0.25"/>
    <row r="30" s="121" customFormat="1" x14ac:dyDescent="0.25"/>
    <row r="31" s="121" customFormat="1" x14ac:dyDescent="0.25"/>
    <row r="32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  <row r="283" s="121" customFormat="1" x14ac:dyDescent="0.25"/>
    <row r="284" s="121" customFormat="1" x14ac:dyDescent="0.25"/>
    <row r="285" s="121" customFormat="1" x14ac:dyDescent="0.25"/>
    <row r="286" s="121" customFormat="1" x14ac:dyDescent="0.25"/>
    <row r="287" s="121" customFormat="1" x14ac:dyDescent="0.25"/>
    <row r="288" s="121" customFormat="1" x14ac:dyDescent="0.25"/>
    <row r="289" s="121" customFormat="1" x14ac:dyDescent="0.25"/>
    <row r="290" s="121" customFormat="1" x14ac:dyDescent="0.25"/>
    <row r="291" s="121" customFormat="1" x14ac:dyDescent="0.25"/>
    <row r="292" s="121" customFormat="1" x14ac:dyDescent="0.25"/>
    <row r="293" s="121" customFormat="1" x14ac:dyDescent="0.25"/>
    <row r="294" s="121" customFormat="1" x14ac:dyDescent="0.25"/>
    <row r="295" s="121" customFormat="1" x14ac:dyDescent="0.25"/>
    <row r="296" s="121" customFormat="1" x14ac:dyDescent="0.25"/>
    <row r="297" s="121" customFormat="1" x14ac:dyDescent="0.25"/>
    <row r="298" s="121" customFormat="1" x14ac:dyDescent="0.25"/>
    <row r="299" s="121" customFormat="1" x14ac:dyDescent="0.25"/>
    <row r="300" s="121" customFormat="1" x14ac:dyDescent="0.25"/>
    <row r="301" s="121" customFormat="1" x14ac:dyDescent="0.25"/>
    <row r="302" s="121" customFormat="1" x14ac:dyDescent="0.25"/>
    <row r="303" s="121" customFormat="1" x14ac:dyDescent="0.25"/>
    <row r="304" s="121" customFormat="1" x14ac:dyDescent="0.25"/>
    <row r="305" s="121" customFormat="1" x14ac:dyDescent="0.25"/>
    <row r="306" s="121" customFormat="1" x14ac:dyDescent="0.25"/>
    <row r="307" s="121" customFormat="1" x14ac:dyDescent="0.25"/>
    <row r="308" s="121" customFormat="1" x14ac:dyDescent="0.25"/>
    <row r="309" s="121" customFormat="1" x14ac:dyDescent="0.25"/>
    <row r="310" s="121" customFormat="1" x14ac:dyDescent="0.25"/>
    <row r="311" s="121" customFormat="1" x14ac:dyDescent="0.25"/>
    <row r="312" s="121" customFormat="1" x14ac:dyDescent="0.25"/>
    <row r="313" s="121" customFormat="1" x14ac:dyDescent="0.25"/>
    <row r="314" s="121" customFormat="1" x14ac:dyDescent="0.25"/>
    <row r="315" s="121" customFormat="1" x14ac:dyDescent="0.25"/>
    <row r="316" s="121" customFormat="1" x14ac:dyDescent="0.25"/>
    <row r="317" s="121" customFormat="1" x14ac:dyDescent="0.25"/>
    <row r="318" s="121" customFormat="1" x14ac:dyDescent="0.25"/>
    <row r="319" s="121" customFormat="1" x14ac:dyDescent="0.25"/>
    <row r="320" s="121" customFormat="1" x14ac:dyDescent="0.25"/>
    <row r="321" s="121" customFormat="1" x14ac:dyDescent="0.25"/>
    <row r="322" s="121" customFormat="1" x14ac:dyDescent="0.25"/>
    <row r="323" s="121" customFormat="1" x14ac:dyDescent="0.25"/>
    <row r="324" s="121" customFormat="1" x14ac:dyDescent="0.25"/>
    <row r="325" s="121" customFormat="1" x14ac:dyDescent="0.25"/>
    <row r="326" s="121" customFormat="1" x14ac:dyDescent="0.25"/>
    <row r="327" s="121" customFormat="1" x14ac:dyDescent="0.25"/>
    <row r="328" s="121" customFormat="1" x14ac:dyDescent="0.25"/>
    <row r="329" s="121" customFormat="1" x14ac:dyDescent="0.25"/>
    <row r="330" s="121" customFormat="1" x14ac:dyDescent="0.25"/>
    <row r="331" s="121" customFormat="1" x14ac:dyDescent="0.25"/>
    <row r="332" s="121" customFormat="1" x14ac:dyDescent="0.25"/>
    <row r="333" s="121" customFormat="1" x14ac:dyDescent="0.25"/>
    <row r="334" s="121" customFormat="1" x14ac:dyDescent="0.25"/>
    <row r="335" s="121" customFormat="1" x14ac:dyDescent="0.25"/>
    <row r="336" s="121" customFormat="1" x14ac:dyDescent="0.25"/>
    <row r="337" s="121" customFormat="1" x14ac:dyDescent="0.25"/>
    <row r="338" s="121" customFormat="1" x14ac:dyDescent="0.25"/>
    <row r="339" s="121" customFormat="1" x14ac:dyDescent="0.25"/>
    <row r="340" s="121" customFormat="1" x14ac:dyDescent="0.25"/>
    <row r="341" s="121" customFormat="1" x14ac:dyDescent="0.25"/>
    <row r="342" s="121" customFormat="1" x14ac:dyDescent="0.25"/>
    <row r="343" s="121" customFormat="1" x14ac:dyDescent="0.25"/>
    <row r="344" s="121" customFormat="1" x14ac:dyDescent="0.25"/>
    <row r="345" s="121" customFormat="1" x14ac:dyDescent="0.25"/>
    <row r="346" s="121" customFormat="1" x14ac:dyDescent="0.25"/>
    <row r="347" s="121" customFormat="1" x14ac:dyDescent="0.25"/>
    <row r="348" s="121" customFormat="1" x14ac:dyDescent="0.25"/>
    <row r="349" s="121" customFormat="1" x14ac:dyDescent="0.25"/>
    <row r="350" s="121" customFormat="1" x14ac:dyDescent="0.25"/>
    <row r="351" s="121" customFormat="1" x14ac:dyDescent="0.25"/>
    <row r="352" s="121" customFormat="1" x14ac:dyDescent="0.25"/>
    <row r="353" s="121" customFormat="1" x14ac:dyDescent="0.25"/>
    <row r="354" s="121" customFormat="1" x14ac:dyDescent="0.25"/>
    <row r="355" s="121" customFormat="1" x14ac:dyDescent="0.25"/>
    <row r="356" s="121" customFormat="1" x14ac:dyDescent="0.25"/>
    <row r="357" s="121" customFormat="1" x14ac:dyDescent="0.25"/>
    <row r="358" s="121" customFormat="1" x14ac:dyDescent="0.25"/>
    <row r="359" s="121" customFormat="1" x14ac:dyDescent="0.25"/>
    <row r="360" s="121" customFormat="1" x14ac:dyDescent="0.25"/>
    <row r="361" s="121" customFormat="1" x14ac:dyDescent="0.25"/>
    <row r="362" s="121" customFormat="1" x14ac:dyDescent="0.25"/>
    <row r="363" s="121" customFormat="1" x14ac:dyDescent="0.25"/>
    <row r="364" s="121" customFormat="1" x14ac:dyDescent="0.25"/>
    <row r="365" s="121" customFormat="1" x14ac:dyDescent="0.25"/>
    <row r="366" s="121" customFormat="1" x14ac:dyDescent="0.25"/>
    <row r="367" s="121" customFormat="1" x14ac:dyDescent="0.25"/>
    <row r="368" s="121" customFormat="1" x14ac:dyDescent="0.25"/>
    <row r="369" s="121" customFormat="1" x14ac:dyDescent="0.25"/>
    <row r="370" s="121" customFormat="1" x14ac:dyDescent="0.25"/>
    <row r="371" s="121" customFormat="1" x14ac:dyDescent="0.25"/>
    <row r="372" s="121" customFormat="1" x14ac:dyDescent="0.25"/>
    <row r="373" s="121" customFormat="1" x14ac:dyDescent="0.25"/>
    <row r="374" s="121" customFormat="1" x14ac:dyDescent="0.25"/>
    <row r="375" s="121" customFormat="1" x14ac:dyDescent="0.25"/>
    <row r="376" s="121" customFormat="1" x14ac:dyDescent="0.25"/>
    <row r="377" s="121" customFormat="1" x14ac:dyDescent="0.25"/>
    <row r="378" s="121" customFormat="1" x14ac:dyDescent="0.25"/>
    <row r="379" s="121" customFormat="1" x14ac:dyDescent="0.25"/>
    <row r="380" s="121" customFormat="1" x14ac:dyDescent="0.25"/>
    <row r="381" s="121" customFormat="1" x14ac:dyDescent="0.25"/>
    <row r="382" s="121" customFormat="1" x14ac:dyDescent="0.25"/>
    <row r="383" s="121" customFormat="1" x14ac:dyDescent="0.25"/>
    <row r="384" s="121" customFormat="1" x14ac:dyDescent="0.25"/>
    <row r="385" s="121" customFormat="1" x14ac:dyDescent="0.25"/>
    <row r="386" s="121" customFormat="1" x14ac:dyDescent="0.25"/>
    <row r="387" s="121" customFormat="1" x14ac:dyDescent="0.25"/>
    <row r="388" s="121" customFormat="1" x14ac:dyDescent="0.25"/>
    <row r="389" s="121" customFormat="1" x14ac:dyDescent="0.25"/>
    <row r="390" s="121" customFormat="1" x14ac:dyDescent="0.25"/>
    <row r="391" s="121" customFormat="1" x14ac:dyDescent="0.25"/>
    <row r="392" s="121" customFormat="1" x14ac:dyDescent="0.25"/>
    <row r="393" s="121" customFormat="1" x14ac:dyDescent="0.25"/>
    <row r="394" s="121" customFormat="1" x14ac:dyDescent="0.25"/>
    <row r="395" s="121" customFormat="1" x14ac:dyDescent="0.25"/>
    <row r="396" s="121" customFormat="1" x14ac:dyDescent="0.25"/>
    <row r="397" s="121" customFormat="1" x14ac:dyDescent="0.25"/>
    <row r="398" s="121" customFormat="1" x14ac:dyDescent="0.25"/>
    <row r="399" s="121" customFormat="1" x14ac:dyDescent="0.25"/>
    <row r="400" s="121" customFormat="1" x14ac:dyDescent="0.25"/>
    <row r="401" s="121" customFormat="1" x14ac:dyDescent="0.25"/>
    <row r="402" s="121" customFormat="1" x14ac:dyDescent="0.25"/>
    <row r="403" s="121" customFormat="1" x14ac:dyDescent="0.25"/>
    <row r="404" s="121" customFormat="1" x14ac:dyDescent="0.25"/>
    <row r="405" s="121" customFormat="1" x14ac:dyDescent="0.25"/>
    <row r="406" s="121" customFormat="1" x14ac:dyDescent="0.25"/>
    <row r="407" s="121" customFormat="1" x14ac:dyDescent="0.25"/>
    <row r="408" s="121" customFormat="1" x14ac:dyDescent="0.25"/>
    <row r="409" s="121" customFormat="1" x14ac:dyDescent="0.25"/>
    <row r="410" s="121" customFormat="1" x14ac:dyDescent="0.25"/>
    <row r="411" s="121" customFormat="1" x14ac:dyDescent="0.25"/>
    <row r="412" s="121" customFormat="1" x14ac:dyDescent="0.25"/>
    <row r="413" s="121" customFormat="1" x14ac:dyDescent="0.25"/>
    <row r="414" s="121" customFormat="1" x14ac:dyDescent="0.25"/>
    <row r="415" s="121" customFormat="1" x14ac:dyDescent="0.25"/>
    <row r="416" s="121" customFormat="1" x14ac:dyDescent="0.25"/>
    <row r="417" s="121" customFormat="1" x14ac:dyDescent="0.25"/>
    <row r="418" s="121" customFormat="1" x14ac:dyDescent="0.25"/>
    <row r="419" s="121" customFormat="1" x14ac:dyDescent="0.25"/>
    <row r="420" s="121" customFormat="1" x14ac:dyDescent="0.25"/>
    <row r="421" s="121" customFormat="1" x14ac:dyDescent="0.25"/>
    <row r="422" s="121" customFormat="1" x14ac:dyDescent="0.25"/>
    <row r="423" s="121" customFormat="1" x14ac:dyDescent="0.25"/>
    <row r="424" s="121" customFormat="1" x14ac:dyDescent="0.25"/>
    <row r="425" s="121" customFormat="1" x14ac:dyDescent="0.25"/>
    <row r="426" s="121" customFormat="1" x14ac:dyDescent="0.25"/>
    <row r="427" s="121" customFormat="1" x14ac:dyDescent="0.25"/>
    <row r="428" s="121" customFormat="1" x14ac:dyDescent="0.25"/>
    <row r="429" s="121" customFormat="1" x14ac:dyDescent="0.25"/>
    <row r="430" s="121" customFormat="1" x14ac:dyDescent="0.25"/>
    <row r="431" s="121" customFormat="1" x14ac:dyDescent="0.25"/>
    <row r="432" s="121" customFormat="1" x14ac:dyDescent="0.25"/>
    <row r="433" s="121" customFormat="1" x14ac:dyDescent="0.25"/>
    <row r="434" s="121" customFormat="1" x14ac:dyDescent="0.25"/>
    <row r="435" s="121" customFormat="1" x14ac:dyDescent="0.25"/>
    <row r="436" s="121" customFormat="1" x14ac:dyDescent="0.25"/>
    <row r="437" s="121" customFormat="1" x14ac:dyDescent="0.25"/>
    <row r="438" s="121" customFormat="1" x14ac:dyDescent="0.25"/>
    <row r="439" s="121" customFormat="1" x14ac:dyDescent="0.25"/>
    <row r="440" s="121" customFormat="1" x14ac:dyDescent="0.25"/>
    <row r="441" s="121" customFormat="1" x14ac:dyDescent="0.25"/>
    <row r="442" s="121" customFormat="1" x14ac:dyDescent="0.25"/>
    <row r="443" s="121" customFormat="1" x14ac:dyDescent="0.25"/>
    <row r="444" s="121" customFormat="1" x14ac:dyDescent="0.25"/>
    <row r="445" s="121" customFormat="1" x14ac:dyDescent="0.25"/>
    <row r="446" s="121" customFormat="1" x14ac:dyDescent="0.25"/>
    <row r="447" s="121" customFormat="1" x14ac:dyDescent="0.25"/>
    <row r="448" s="121" customFormat="1" x14ac:dyDescent="0.25"/>
    <row r="449" s="121" customFormat="1" x14ac:dyDescent="0.25"/>
    <row r="450" s="121" customFormat="1" x14ac:dyDescent="0.25"/>
    <row r="451" s="121" customFormat="1" x14ac:dyDescent="0.25"/>
    <row r="452" s="121" customFormat="1" x14ac:dyDescent="0.25"/>
    <row r="453" s="121" customFormat="1" x14ac:dyDescent="0.25"/>
    <row r="454" s="121" customFormat="1" x14ac:dyDescent="0.25"/>
    <row r="455" s="121" customFormat="1" x14ac:dyDescent="0.25"/>
    <row r="456" s="121" customFormat="1" x14ac:dyDescent="0.25"/>
    <row r="457" s="121" customFormat="1" x14ac:dyDescent="0.25"/>
    <row r="458" s="121" customFormat="1" x14ac:dyDescent="0.25"/>
    <row r="459" s="121" customFormat="1" x14ac:dyDescent="0.25"/>
    <row r="460" s="121" customFormat="1" x14ac:dyDescent="0.25"/>
    <row r="461" s="121" customFormat="1" x14ac:dyDescent="0.25"/>
    <row r="462" s="121" customFormat="1" x14ac:dyDescent="0.25"/>
    <row r="463" s="121" customFormat="1" x14ac:dyDescent="0.25"/>
    <row r="464" s="121" customFormat="1" x14ac:dyDescent="0.25"/>
    <row r="465" s="121" customFormat="1" x14ac:dyDescent="0.25"/>
    <row r="466" s="121" customFormat="1" x14ac:dyDescent="0.25"/>
    <row r="467" s="121" customFormat="1" x14ac:dyDescent="0.25"/>
    <row r="468" s="121" customFormat="1" x14ac:dyDescent="0.25"/>
    <row r="469" s="121" customFormat="1" x14ac:dyDescent="0.25"/>
    <row r="470" s="121" customFormat="1" x14ac:dyDescent="0.25"/>
    <row r="471" s="121" customFormat="1" x14ac:dyDescent="0.25"/>
    <row r="472" s="121" customFormat="1" x14ac:dyDescent="0.25"/>
    <row r="473" s="121" customFormat="1" x14ac:dyDescent="0.25"/>
    <row r="474" s="121" customFormat="1" x14ac:dyDescent="0.25"/>
    <row r="475" s="121" customFormat="1" x14ac:dyDescent="0.25"/>
    <row r="476" s="121" customFormat="1" x14ac:dyDescent="0.25"/>
    <row r="477" s="121" customFormat="1" x14ac:dyDescent="0.25"/>
    <row r="478" s="121" customFormat="1" x14ac:dyDescent="0.25"/>
    <row r="479" s="121" customFormat="1" x14ac:dyDescent="0.25"/>
    <row r="480" s="121" customFormat="1" x14ac:dyDescent="0.25"/>
    <row r="481" s="121" customFormat="1" x14ac:dyDescent="0.25"/>
    <row r="482" s="121" customFormat="1" x14ac:dyDescent="0.25"/>
    <row r="483" s="121" customFormat="1" x14ac:dyDescent="0.25"/>
    <row r="484" s="121" customFormat="1" x14ac:dyDescent="0.25"/>
    <row r="485" s="121" customFormat="1" x14ac:dyDescent="0.25"/>
    <row r="486" s="121" customFormat="1" x14ac:dyDescent="0.25"/>
    <row r="487" s="121" customFormat="1" x14ac:dyDescent="0.25"/>
    <row r="488" s="121" customFormat="1" x14ac:dyDescent="0.25"/>
    <row r="489" s="121" customFormat="1" x14ac:dyDescent="0.25"/>
    <row r="490" s="121" customFormat="1" x14ac:dyDescent="0.25"/>
    <row r="491" s="121" customFormat="1" x14ac:dyDescent="0.25"/>
    <row r="492" s="121" customFormat="1" x14ac:dyDescent="0.25"/>
    <row r="493" s="121" customFormat="1" x14ac:dyDescent="0.25"/>
    <row r="494" s="121" customFormat="1" x14ac:dyDescent="0.25"/>
    <row r="495" s="121" customFormat="1" x14ac:dyDescent="0.25"/>
    <row r="496" s="121" customFormat="1" x14ac:dyDescent="0.25"/>
    <row r="497" s="121" customFormat="1" x14ac:dyDescent="0.25"/>
    <row r="498" s="121" customFormat="1" x14ac:dyDescent="0.25"/>
    <row r="499" s="121" customFormat="1" x14ac:dyDescent="0.25"/>
    <row r="500" s="121" customFormat="1" x14ac:dyDescent="0.25"/>
    <row r="501" s="121" customFormat="1" x14ac:dyDescent="0.25"/>
    <row r="502" s="121" customFormat="1" x14ac:dyDescent="0.25"/>
    <row r="503" s="121" customFormat="1" x14ac:dyDescent="0.25"/>
    <row r="504" s="121" customFormat="1" x14ac:dyDescent="0.25"/>
    <row r="505" s="121" customFormat="1" x14ac:dyDescent="0.25"/>
    <row r="506" s="121" customFormat="1" x14ac:dyDescent="0.25"/>
    <row r="507" s="121" customFormat="1" x14ac:dyDescent="0.25"/>
    <row r="508" s="121" customFormat="1" x14ac:dyDescent="0.25"/>
    <row r="509" s="121" customFormat="1" x14ac:dyDescent="0.25"/>
    <row r="510" s="121" customFormat="1" x14ac:dyDescent="0.25"/>
    <row r="511" s="121" customFormat="1" x14ac:dyDescent="0.25"/>
    <row r="512" s="121" customFormat="1" x14ac:dyDescent="0.25"/>
    <row r="513" s="121" customFormat="1" x14ac:dyDescent="0.25"/>
    <row r="514" s="121" customFormat="1" x14ac:dyDescent="0.25"/>
    <row r="515" s="121" customFormat="1" x14ac:dyDescent="0.25"/>
    <row r="516" s="121" customFormat="1" x14ac:dyDescent="0.25"/>
    <row r="517" s="121" customFormat="1" x14ac:dyDescent="0.25"/>
    <row r="518" s="121" customFormat="1" x14ac:dyDescent="0.25"/>
    <row r="519" s="121" customFormat="1" x14ac:dyDescent="0.25"/>
    <row r="520" s="121" customFormat="1" x14ac:dyDescent="0.25"/>
    <row r="521" s="121" customFormat="1" x14ac:dyDescent="0.25"/>
    <row r="522" s="121" customFormat="1" x14ac:dyDescent="0.25"/>
    <row r="523" s="121" customFormat="1" x14ac:dyDescent="0.25"/>
    <row r="524" s="121" customFormat="1" x14ac:dyDescent="0.25"/>
    <row r="525" s="121" customFormat="1" x14ac:dyDescent="0.25"/>
    <row r="526" s="121" customFormat="1" x14ac:dyDescent="0.25"/>
    <row r="527" s="121" customFormat="1" x14ac:dyDescent="0.25"/>
    <row r="528" s="121" customFormat="1" x14ac:dyDescent="0.25"/>
    <row r="529" s="121" customFormat="1" x14ac:dyDescent="0.25"/>
    <row r="530" s="121" customFormat="1" x14ac:dyDescent="0.25"/>
    <row r="531" s="121" customFormat="1" x14ac:dyDescent="0.25"/>
    <row r="532" s="121" customFormat="1" x14ac:dyDescent="0.25"/>
    <row r="533" s="121" customFormat="1" x14ac:dyDescent="0.25"/>
    <row r="534" s="121" customFormat="1" x14ac:dyDescent="0.25"/>
    <row r="535" s="121" customFormat="1" x14ac:dyDescent="0.25"/>
    <row r="536" s="121" customFormat="1" x14ac:dyDescent="0.25"/>
    <row r="537" s="121" customFormat="1" x14ac:dyDescent="0.25"/>
    <row r="538" s="121" customFormat="1" x14ac:dyDescent="0.25"/>
    <row r="539" s="121" customFormat="1" x14ac:dyDescent="0.25"/>
    <row r="540" s="121" customFormat="1" x14ac:dyDescent="0.25"/>
    <row r="541" s="121" customFormat="1" x14ac:dyDescent="0.25"/>
    <row r="542" s="121" customFormat="1" x14ac:dyDescent="0.25"/>
    <row r="543" s="121" customFormat="1" x14ac:dyDescent="0.25"/>
    <row r="544" s="121" customFormat="1" x14ac:dyDescent="0.25"/>
    <row r="545" s="121" customFormat="1" x14ac:dyDescent="0.25"/>
    <row r="546" s="121" customFormat="1" x14ac:dyDescent="0.25"/>
    <row r="547" s="121" customFormat="1" x14ac:dyDescent="0.25"/>
    <row r="548" s="121" customFormat="1" x14ac:dyDescent="0.25"/>
    <row r="549" s="121" customFormat="1" x14ac:dyDescent="0.25"/>
    <row r="550" s="121" customFormat="1" x14ac:dyDescent="0.25"/>
    <row r="551" s="121" customFormat="1" x14ac:dyDescent="0.25"/>
    <row r="552" s="121" customFormat="1" x14ac:dyDescent="0.25"/>
    <row r="553" s="121" customFormat="1" x14ac:dyDescent="0.25"/>
    <row r="554" s="121" customFormat="1" x14ac:dyDescent="0.25"/>
    <row r="555" s="121" customFormat="1" x14ac:dyDescent="0.25"/>
    <row r="556" s="121" customFormat="1" x14ac:dyDescent="0.25"/>
    <row r="557" s="121" customFormat="1" x14ac:dyDescent="0.25"/>
    <row r="558" s="121" customFormat="1" x14ac:dyDescent="0.25"/>
    <row r="559" s="121" customFormat="1" x14ac:dyDescent="0.25"/>
    <row r="560" s="121" customFormat="1" x14ac:dyDescent="0.25"/>
    <row r="561" s="121" customFormat="1" x14ac:dyDescent="0.25"/>
    <row r="562" s="121" customFormat="1" x14ac:dyDescent="0.25"/>
    <row r="563" s="121" customFormat="1" x14ac:dyDescent="0.25"/>
    <row r="564" s="121" customFormat="1" x14ac:dyDescent="0.25"/>
    <row r="565" s="121" customFormat="1" x14ac:dyDescent="0.25"/>
    <row r="566" s="121" customFormat="1" x14ac:dyDescent="0.25"/>
    <row r="567" s="121" customFormat="1" x14ac:dyDescent="0.25"/>
    <row r="568" s="121" customFormat="1" x14ac:dyDescent="0.25"/>
    <row r="569" s="121" customFormat="1" x14ac:dyDescent="0.25"/>
    <row r="570" s="121" customFormat="1" x14ac:dyDescent="0.25"/>
    <row r="571" s="121" customFormat="1" x14ac:dyDescent="0.25"/>
    <row r="572" s="121" customFormat="1" x14ac:dyDescent="0.25"/>
    <row r="573" s="121" customFormat="1" x14ac:dyDescent="0.25"/>
    <row r="574" s="121" customFormat="1" x14ac:dyDescent="0.25"/>
    <row r="575" s="121" customFormat="1" x14ac:dyDescent="0.25"/>
    <row r="576" s="121" customFormat="1" x14ac:dyDescent="0.25"/>
    <row r="577" s="121" customFormat="1" x14ac:dyDescent="0.25"/>
    <row r="578" s="121" customFormat="1" x14ac:dyDescent="0.25"/>
    <row r="579" s="121" customFormat="1" x14ac:dyDescent="0.25"/>
    <row r="580" s="121" customFormat="1" x14ac:dyDescent="0.25"/>
    <row r="581" s="121" customFormat="1" x14ac:dyDescent="0.25"/>
    <row r="582" s="121" customFormat="1" x14ac:dyDescent="0.25"/>
    <row r="583" s="121" customFormat="1" x14ac:dyDescent="0.25"/>
    <row r="584" s="121" customFormat="1" x14ac:dyDescent="0.25"/>
    <row r="585" s="121" customFormat="1" x14ac:dyDescent="0.25"/>
    <row r="586" s="121" customFormat="1" x14ac:dyDescent="0.25"/>
    <row r="587" s="121" customFormat="1" x14ac:dyDescent="0.25"/>
    <row r="588" s="121" customFormat="1" x14ac:dyDescent="0.25"/>
    <row r="589" s="121" customFormat="1" x14ac:dyDescent="0.25"/>
    <row r="590" s="121" customFormat="1" x14ac:dyDescent="0.25"/>
    <row r="591" s="121" customFormat="1" x14ac:dyDescent="0.25"/>
    <row r="592" s="121" customFormat="1" x14ac:dyDescent="0.25"/>
    <row r="593" s="121" customFormat="1" x14ac:dyDescent="0.25"/>
    <row r="594" s="121" customFormat="1" x14ac:dyDescent="0.25"/>
    <row r="595" s="121" customFormat="1" x14ac:dyDescent="0.25"/>
    <row r="596" s="121" customFormat="1" x14ac:dyDescent="0.25"/>
    <row r="597" s="121" customFormat="1" x14ac:dyDescent="0.25"/>
    <row r="598" s="121" customFormat="1" x14ac:dyDescent="0.25"/>
    <row r="599" s="121" customFormat="1" x14ac:dyDescent="0.25"/>
    <row r="600" s="121" customFormat="1" x14ac:dyDescent="0.25"/>
    <row r="601" s="121" customFormat="1" x14ac:dyDescent="0.25"/>
    <row r="602" s="121" customFormat="1" x14ac:dyDescent="0.25"/>
    <row r="603" s="121" customFormat="1" x14ac:dyDescent="0.25"/>
    <row r="604" s="121" customFormat="1" x14ac:dyDescent="0.25"/>
    <row r="605" s="121" customFormat="1" x14ac:dyDescent="0.25"/>
    <row r="606" s="121" customFormat="1" x14ac:dyDescent="0.25"/>
    <row r="607" s="121" customFormat="1" x14ac:dyDescent="0.25"/>
    <row r="608" s="121" customFormat="1" x14ac:dyDescent="0.25"/>
    <row r="609" s="121" customFormat="1" x14ac:dyDescent="0.25"/>
    <row r="610" s="121" customFormat="1" x14ac:dyDescent="0.25"/>
    <row r="611" s="121" customFormat="1" x14ac:dyDescent="0.25"/>
    <row r="612" s="121" customFormat="1" x14ac:dyDescent="0.25"/>
    <row r="613" s="121" customFormat="1" x14ac:dyDescent="0.25"/>
    <row r="614" s="121" customFormat="1" x14ac:dyDescent="0.25"/>
    <row r="615" s="121" customFormat="1" x14ac:dyDescent="0.25"/>
    <row r="616" s="121" customFormat="1" x14ac:dyDescent="0.25"/>
    <row r="617" s="121" customFormat="1" x14ac:dyDescent="0.25"/>
    <row r="618" s="121" customFormat="1" x14ac:dyDescent="0.25"/>
    <row r="619" s="121" customFormat="1" x14ac:dyDescent="0.25"/>
    <row r="620" s="121" customFormat="1" x14ac:dyDescent="0.25"/>
    <row r="621" s="121" customFormat="1" x14ac:dyDescent="0.25"/>
    <row r="622" s="121" customFormat="1" x14ac:dyDescent="0.25"/>
    <row r="623" s="121" customFormat="1" x14ac:dyDescent="0.25"/>
    <row r="624" s="121" customFormat="1" x14ac:dyDescent="0.25"/>
    <row r="625" s="121" customFormat="1" x14ac:dyDescent="0.25"/>
    <row r="626" s="121" customFormat="1" x14ac:dyDescent="0.25"/>
    <row r="627" s="121" customFormat="1" x14ac:dyDescent="0.25"/>
    <row r="628" s="121" customFormat="1" x14ac:dyDescent="0.25"/>
    <row r="629" s="121" customFormat="1" x14ac:dyDescent="0.25"/>
    <row r="630" s="121" customFormat="1" x14ac:dyDescent="0.25"/>
    <row r="631" s="121" customFormat="1" x14ac:dyDescent="0.25"/>
    <row r="632" s="121" customFormat="1" x14ac:dyDescent="0.25"/>
    <row r="633" s="121" customFormat="1" x14ac:dyDescent="0.25"/>
    <row r="634" s="121" customFormat="1" x14ac:dyDescent="0.25"/>
    <row r="635" s="121" customFormat="1" x14ac:dyDescent="0.25"/>
    <row r="636" s="121" customFormat="1" x14ac:dyDescent="0.25"/>
    <row r="637" s="121" customFormat="1" x14ac:dyDescent="0.25"/>
    <row r="638" s="121" customFormat="1" x14ac:dyDescent="0.25"/>
    <row r="639" s="121" customFormat="1" x14ac:dyDescent="0.25"/>
    <row r="640" s="121" customFormat="1" x14ac:dyDescent="0.25"/>
    <row r="641" s="121" customFormat="1" x14ac:dyDescent="0.25"/>
    <row r="642" s="121" customFormat="1" x14ac:dyDescent="0.25"/>
    <row r="643" s="121" customFormat="1" x14ac:dyDescent="0.25"/>
    <row r="644" s="121" customFormat="1" x14ac:dyDescent="0.25"/>
    <row r="645" s="121" customFormat="1" x14ac:dyDescent="0.25"/>
    <row r="646" s="121" customFormat="1" x14ac:dyDescent="0.25"/>
    <row r="647" s="121" customFormat="1" x14ac:dyDescent="0.25"/>
    <row r="648" s="121" customFormat="1" x14ac:dyDescent="0.25"/>
    <row r="649" s="121" customFormat="1" x14ac:dyDescent="0.25"/>
    <row r="650" s="121" customFormat="1" x14ac:dyDescent="0.25"/>
    <row r="651" s="121" customFormat="1" x14ac:dyDescent="0.25"/>
    <row r="652" s="121" customFormat="1" x14ac:dyDescent="0.25"/>
    <row r="653" s="121" customFormat="1" x14ac:dyDescent="0.25"/>
    <row r="654" s="121" customFormat="1" x14ac:dyDescent="0.25"/>
    <row r="655" s="121" customFormat="1" x14ac:dyDescent="0.25"/>
    <row r="656" s="121" customFormat="1" x14ac:dyDescent="0.25"/>
    <row r="657" s="121" customFormat="1" x14ac:dyDescent="0.25"/>
    <row r="658" s="121" customFormat="1" x14ac:dyDescent="0.25"/>
    <row r="659" s="121" customFormat="1" x14ac:dyDescent="0.25"/>
    <row r="660" s="121" customFormat="1" x14ac:dyDescent="0.25"/>
    <row r="661" s="121" customFormat="1" x14ac:dyDescent="0.25"/>
    <row r="662" s="121" customFormat="1" x14ac:dyDescent="0.25"/>
    <row r="663" s="121" customFormat="1" x14ac:dyDescent="0.25"/>
    <row r="664" s="121" customFormat="1" x14ac:dyDescent="0.25"/>
    <row r="665" s="121" customFormat="1" x14ac:dyDescent="0.25"/>
    <row r="666" s="121" customFormat="1" x14ac:dyDescent="0.25"/>
    <row r="667" s="121" customFormat="1" x14ac:dyDescent="0.25"/>
    <row r="668" s="121" customFormat="1" x14ac:dyDescent="0.25"/>
    <row r="669" s="121" customFormat="1" x14ac:dyDescent="0.25"/>
    <row r="670" s="121" customFormat="1" x14ac:dyDescent="0.25"/>
    <row r="671" s="121" customFormat="1" x14ac:dyDescent="0.25"/>
    <row r="672" s="121" customFormat="1" x14ac:dyDescent="0.25"/>
    <row r="673" s="121" customFormat="1" x14ac:dyDescent="0.25"/>
    <row r="674" s="121" customFormat="1" x14ac:dyDescent="0.25"/>
    <row r="675" s="121" customFormat="1" x14ac:dyDescent="0.25"/>
    <row r="676" s="121" customFormat="1" x14ac:dyDescent="0.25"/>
    <row r="677" s="121" customFormat="1" x14ac:dyDescent="0.25"/>
    <row r="678" s="121" customFormat="1" x14ac:dyDescent="0.25"/>
    <row r="679" s="121" customFormat="1" x14ac:dyDescent="0.25"/>
    <row r="680" s="121" customFormat="1" x14ac:dyDescent="0.25"/>
    <row r="681" s="121" customFormat="1" x14ac:dyDescent="0.25"/>
    <row r="682" s="121" customFormat="1" x14ac:dyDescent="0.25"/>
    <row r="683" s="121" customFormat="1" x14ac:dyDescent="0.25"/>
    <row r="684" s="121" customFormat="1" x14ac:dyDescent="0.25"/>
    <row r="685" s="121" customFormat="1" x14ac:dyDescent="0.25"/>
    <row r="686" s="121" customFormat="1" x14ac:dyDescent="0.25"/>
    <row r="687" s="121" customFormat="1" x14ac:dyDescent="0.25"/>
    <row r="688" s="121" customFormat="1" x14ac:dyDescent="0.25"/>
    <row r="689" s="121" customFormat="1" x14ac:dyDescent="0.25"/>
    <row r="690" s="121" customFormat="1" x14ac:dyDescent="0.25"/>
    <row r="691" s="121" customFormat="1" x14ac:dyDescent="0.25"/>
    <row r="692" s="121" customFormat="1" x14ac:dyDescent="0.25"/>
    <row r="693" s="121" customFormat="1" x14ac:dyDescent="0.25"/>
    <row r="694" s="121" customFormat="1" x14ac:dyDescent="0.25"/>
    <row r="695" s="121" customFormat="1" x14ac:dyDescent="0.25"/>
    <row r="696" s="121" customFormat="1" x14ac:dyDescent="0.25"/>
    <row r="697" s="121" customFormat="1" x14ac:dyDescent="0.25"/>
    <row r="698" s="121" customFormat="1" x14ac:dyDescent="0.25"/>
    <row r="699" s="121" customFormat="1" x14ac:dyDescent="0.25"/>
    <row r="700" s="121" customFormat="1" x14ac:dyDescent="0.25"/>
    <row r="701" s="121" customFormat="1" x14ac:dyDescent="0.25"/>
    <row r="702" s="121" customFormat="1" x14ac:dyDescent="0.25"/>
    <row r="703" s="121" customFormat="1" x14ac:dyDescent="0.25"/>
    <row r="704" s="121" customFormat="1" x14ac:dyDescent="0.25"/>
    <row r="705" s="121" customFormat="1" x14ac:dyDescent="0.25"/>
    <row r="706" s="121" customFormat="1" x14ac:dyDescent="0.25"/>
    <row r="707" s="121" customFormat="1" x14ac:dyDescent="0.25"/>
    <row r="708" s="121" customFormat="1" x14ac:dyDescent="0.25"/>
  </sheetData>
  <mergeCells count="4">
    <mergeCell ref="A1:D1"/>
    <mergeCell ref="A11:B1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102F-C6CE-4B86-98AE-12D4C7A421AE}">
  <sheetPr>
    <pageSetUpPr fitToPage="1"/>
  </sheetPr>
  <dimension ref="A1:BN282"/>
  <sheetViews>
    <sheetView workbookViewId="0">
      <selection activeCell="K19" sqref="K19"/>
    </sheetView>
  </sheetViews>
  <sheetFormatPr defaultRowHeight="15" x14ac:dyDescent="0.25"/>
  <cols>
    <col min="1" max="1" width="6.28515625" customWidth="1"/>
    <col min="2" max="2" width="45.5703125" customWidth="1"/>
    <col min="3" max="3" width="11.28515625" customWidth="1"/>
    <col min="4" max="4" width="10.7109375" customWidth="1"/>
    <col min="5" max="5" width="16.42578125" customWidth="1"/>
    <col min="6" max="8" width="15.28515625" customWidth="1"/>
    <col min="9" max="9" width="17" customWidth="1"/>
    <col min="10" max="66" width="9.28515625" style="121"/>
  </cols>
  <sheetData>
    <row r="1" spans="1:9" ht="31.5" customHeight="1" thickBot="1" x14ac:dyDescent="0.3">
      <c r="A1" s="167" t="s">
        <v>336</v>
      </c>
      <c r="B1" s="320"/>
      <c r="C1" s="320"/>
      <c r="D1" s="320"/>
      <c r="E1" s="320"/>
      <c r="F1" s="320"/>
      <c r="G1" s="320"/>
      <c r="H1" s="320"/>
      <c r="I1" s="168"/>
    </row>
    <row r="2" spans="1:9" ht="15.75" customHeight="1" thickBot="1" x14ac:dyDescent="0.3">
      <c r="A2" s="361" t="s">
        <v>163</v>
      </c>
      <c r="B2" s="362"/>
      <c r="C2" s="362"/>
      <c r="D2" s="362"/>
      <c r="E2" s="362"/>
      <c r="F2" s="362"/>
      <c r="G2" s="362"/>
      <c r="H2" s="363"/>
      <c r="I2" s="364"/>
    </row>
    <row r="3" spans="1:9" ht="31.5" customHeight="1" thickBot="1" x14ac:dyDescent="0.3">
      <c r="A3" s="360" t="s">
        <v>40</v>
      </c>
      <c r="B3" s="365" t="s">
        <v>164</v>
      </c>
      <c r="C3" s="360" t="s">
        <v>165</v>
      </c>
      <c r="D3" s="360" t="s">
        <v>168</v>
      </c>
      <c r="E3" s="20" t="s">
        <v>166</v>
      </c>
      <c r="F3" s="290" t="s">
        <v>167</v>
      </c>
      <c r="G3" s="292"/>
      <c r="H3" s="43" t="s">
        <v>245</v>
      </c>
      <c r="I3" s="53" t="s">
        <v>169</v>
      </c>
    </row>
    <row r="4" spans="1:9" ht="31.5" customHeight="1" thickBot="1" x14ac:dyDescent="0.3">
      <c r="A4" s="339"/>
      <c r="B4" s="337"/>
      <c r="C4" s="339"/>
      <c r="D4" s="339"/>
      <c r="E4" s="155" t="s">
        <v>257</v>
      </c>
      <c r="F4" s="157" t="s">
        <v>258</v>
      </c>
      <c r="G4" s="157" t="s">
        <v>46</v>
      </c>
      <c r="H4" s="158" t="s">
        <v>259</v>
      </c>
      <c r="I4" s="58" t="s">
        <v>170</v>
      </c>
    </row>
    <row r="5" spans="1:9" ht="15.75" thickBot="1" x14ac:dyDescent="0.3">
      <c r="A5" s="53">
        <v>1</v>
      </c>
      <c r="B5" s="83" t="s">
        <v>339</v>
      </c>
      <c r="C5" s="54">
        <v>2023</v>
      </c>
      <c r="D5" s="54">
        <v>0</v>
      </c>
      <c r="E5" s="54">
        <v>324.56099999999998</v>
      </c>
      <c r="F5" s="54">
        <v>0</v>
      </c>
      <c r="G5" s="12">
        <f>F5*0.086</f>
        <v>0</v>
      </c>
      <c r="H5" s="37">
        <v>0</v>
      </c>
      <c r="I5" s="59" t="e">
        <f>E5*1000/F5</f>
        <v>#DIV/0!</v>
      </c>
    </row>
    <row r="6" spans="1:9" ht="15.75" thickBot="1" x14ac:dyDescent="0.3">
      <c r="A6" s="53">
        <v>2</v>
      </c>
      <c r="B6" s="83" t="s">
        <v>340</v>
      </c>
      <c r="C6" s="54">
        <v>2023</v>
      </c>
      <c r="D6" s="54">
        <v>0</v>
      </c>
      <c r="E6" s="54">
        <v>389.85899999999998</v>
      </c>
      <c r="F6" s="54">
        <v>0</v>
      </c>
      <c r="G6" s="12">
        <f t="shared" ref="G6:G14" si="0">F6*0.086</f>
        <v>0</v>
      </c>
      <c r="H6" s="37">
        <v>0</v>
      </c>
      <c r="I6" s="59" t="e">
        <f t="shared" ref="I6:I14" si="1">E6*1000/F6</f>
        <v>#DIV/0!</v>
      </c>
    </row>
    <row r="7" spans="1:9" ht="15.75" thickBot="1" x14ac:dyDescent="0.3">
      <c r="A7" s="53">
        <v>3</v>
      </c>
      <c r="B7" s="83" t="s">
        <v>341</v>
      </c>
      <c r="C7" s="38">
        <v>2023</v>
      </c>
      <c r="D7" s="38">
        <v>0</v>
      </c>
      <c r="E7" s="54">
        <v>251.32900000000001</v>
      </c>
      <c r="F7" s="54">
        <v>0</v>
      </c>
      <c r="G7" s="12">
        <f t="shared" si="0"/>
        <v>0</v>
      </c>
      <c r="H7" s="37">
        <v>0</v>
      </c>
      <c r="I7" s="59" t="e">
        <f t="shared" si="1"/>
        <v>#DIV/0!</v>
      </c>
    </row>
    <row r="8" spans="1:9" ht="15.75" thickBot="1" x14ac:dyDescent="0.3">
      <c r="A8" s="53">
        <v>4</v>
      </c>
      <c r="B8" s="83" t="s">
        <v>342</v>
      </c>
      <c r="C8" s="54">
        <v>2023</v>
      </c>
      <c r="D8" s="38">
        <v>0</v>
      </c>
      <c r="E8" s="54">
        <v>155.523</v>
      </c>
      <c r="F8" s="54">
        <v>0</v>
      </c>
      <c r="G8" s="12">
        <f t="shared" si="0"/>
        <v>0</v>
      </c>
      <c r="H8" s="37">
        <v>0</v>
      </c>
      <c r="I8" s="59" t="e">
        <f t="shared" si="1"/>
        <v>#DIV/0!</v>
      </c>
    </row>
    <row r="9" spans="1:9" ht="15.75" thickBot="1" x14ac:dyDescent="0.3">
      <c r="A9" s="53">
        <v>5</v>
      </c>
      <c r="B9" s="83" t="s">
        <v>358</v>
      </c>
      <c r="C9" s="54">
        <v>2023</v>
      </c>
      <c r="D9" s="38">
        <v>0</v>
      </c>
      <c r="E9" s="54">
        <v>355.38</v>
      </c>
      <c r="F9" s="54">
        <v>0</v>
      </c>
      <c r="G9" s="12">
        <f t="shared" si="0"/>
        <v>0</v>
      </c>
      <c r="H9" s="37">
        <v>0</v>
      </c>
      <c r="I9" s="147" t="e">
        <f t="shared" si="1"/>
        <v>#DIV/0!</v>
      </c>
    </row>
    <row r="10" spans="1:9" ht="15.75" thickBot="1" x14ac:dyDescent="0.3">
      <c r="A10" s="53">
        <v>6</v>
      </c>
      <c r="B10" s="83" t="s">
        <v>343</v>
      </c>
      <c r="C10" s="54">
        <v>2023</v>
      </c>
      <c r="D10" s="38">
        <v>0</v>
      </c>
      <c r="E10" s="54">
        <v>29.738</v>
      </c>
      <c r="F10" s="54">
        <v>0</v>
      </c>
      <c r="G10" s="12">
        <f t="shared" si="0"/>
        <v>0</v>
      </c>
      <c r="H10" s="37">
        <v>0</v>
      </c>
      <c r="I10" s="147" t="e">
        <f t="shared" si="1"/>
        <v>#DIV/0!</v>
      </c>
    </row>
    <row r="11" spans="1:9" ht="15.75" thickBot="1" x14ac:dyDescent="0.3">
      <c r="A11" s="53">
        <v>7</v>
      </c>
      <c r="B11" s="83" t="s">
        <v>344</v>
      </c>
      <c r="C11" s="54">
        <v>2023</v>
      </c>
      <c r="D11" s="38">
        <v>0</v>
      </c>
      <c r="E11" s="54">
        <v>812.88400000000001</v>
      </c>
      <c r="F11" s="54">
        <v>0</v>
      </c>
      <c r="G11" s="12">
        <f t="shared" si="0"/>
        <v>0</v>
      </c>
      <c r="H11" s="37">
        <v>0</v>
      </c>
      <c r="I11" s="147" t="e">
        <f t="shared" si="1"/>
        <v>#DIV/0!</v>
      </c>
    </row>
    <row r="12" spans="1:9" ht="15.75" thickBot="1" x14ac:dyDescent="0.3">
      <c r="A12" s="53">
        <v>8</v>
      </c>
      <c r="B12" s="83" t="s">
        <v>1</v>
      </c>
      <c r="C12" s="87"/>
      <c r="D12" s="87"/>
      <c r="E12" s="54">
        <v>0</v>
      </c>
      <c r="F12" s="54">
        <v>0</v>
      </c>
      <c r="G12" s="12">
        <f t="shared" si="0"/>
        <v>0</v>
      </c>
      <c r="H12" s="37">
        <v>0</v>
      </c>
      <c r="I12" s="147" t="e">
        <f t="shared" si="1"/>
        <v>#DIV/0!</v>
      </c>
    </row>
    <row r="13" spans="1:9" ht="15.75" thickBot="1" x14ac:dyDescent="0.3">
      <c r="A13" s="53">
        <v>9</v>
      </c>
      <c r="B13" s="86" t="s">
        <v>1</v>
      </c>
      <c r="C13" s="48"/>
      <c r="D13" s="48"/>
      <c r="E13" s="54">
        <v>0</v>
      </c>
      <c r="F13" s="54">
        <v>0</v>
      </c>
      <c r="G13" s="12">
        <f t="shared" si="0"/>
        <v>0</v>
      </c>
      <c r="H13" s="37">
        <v>0</v>
      </c>
      <c r="I13" s="147" t="e">
        <f t="shared" si="1"/>
        <v>#DIV/0!</v>
      </c>
    </row>
    <row r="14" spans="1:9" ht="15.75" thickBot="1" x14ac:dyDescent="0.3">
      <c r="A14" s="53">
        <v>10</v>
      </c>
      <c r="B14" s="83" t="s">
        <v>1</v>
      </c>
      <c r="C14" s="87"/>
      <c r="D14" s="88"/>
      <c r="E14" s="54">
        <v>0</v>
      </c>
      <c r="F14" s="54">
        <v>0</v>
      </c>
      <c r="G14" s="12">
        <f t="shared" si="0"/>
        <v>0</v>
      </c>
      <c r="H14" s="37">
        <v>0</v>
      </c>
      <c r="I14" s="147" t="e">
        <f t="shared" si="1"/>
        <v>#DIV/0!</v>
      </c>
    </row>
    <row r="15" spans="1:9" ht="30.75" customHeight="1" thickBot="1" x14ac:dyDescent="0.3">
      <c r="A15" s="351" t="s">
        <v>45</v>
      </c>
      <c r="B15" s="352"/>
      <c r="C15" s="352"/>
      <c r="D15" s="353"/>
      <c r="E15" s="52">
        <f>SUM(E5:E14)</f>
        <v>2319.2740000000003</v>
      </c>
      <c r="F15" s="52">
        <f t="shared" ref="F15:H15" si="2">SUM(F5:F14)</f>
        <v>0</v>
      </c>
      <c r="G15" s="52">
        <f t="shared" si="2"/>
        <v>0</v>
      </c>
      <c r="H15" s="52">
        <f t="shared" si="2"/>
        <v>0</v>
      </c>
      <c r="I15" s="148" t="e">
        <f>AVERAGE(I5:I14)</f>
        <v>#DIV/0!</v>
      </c>
    </row>
    <row r="16" spans="1:9" s="121" customFormat="1" x14ac:dyDescent="0.25"/>
    <row r="17" s="121" customFormat="1" x14ac:dyDescent="0.25"/>
    <row r="18" s="121" customFormat="1" x14ac:dyDescent="0.25"/>
    <row r="19" s="121" customFormat="1" x14ac:dyDescent="0.25"/>
    <row r="20" s="121" customFormat="1" x14ac:dyDescent="0.25"/>
    <row r="21" s="121" customFormat="1" x14ac:dyDescent="0.25"/>
    <row r="22" s="121" customFormat="1" x14ac:dyDescent="0.25"/>
    <row r="23" s="121" customFormat="1" x14ac:dyDescent="0.25"/>
    <row r="24" s="121" customFormat="1" x14ac:dyDescent="0.25"/>
    <row r="25" s="121" customFormat="1" x14ac:dyDescent="0.25"/>
    <row r="26" s="121" customFormat="1" x14ac:dyDescent="0.25"/>
    <row r="27" s="121" customFormat="1" x14ac:dyDescent="0.25"/>
    <row r="28" s="121" customFormat="1" x14ac:dyDescent="0.25"/>
    <row r="29" s="121" customFormat="1" x14ac:dyDescent="0.25"/>
    <row r="30" s="121" customFormat="1" x14ac:dyDescent="0.25"/>
    <row r="31" s="121" customFormat="1" x14ac:dyDescent="0.25"/>
    <row r="32" s="121" customFormat="1" x14ac:dyDescent="0.25"/>
    <row r="33" s="121" customForma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39" s="121" customFormat="1" x14ac:dyDescent="0.25"/>
    <row r="40" s="121" customFormat="1" x14ac:dyDescent="0.25"/>
    <row r="41" s="121" customFormat="1" x14ac:dyDescent="0.25"/>
    <row r="42" s="121" customFormat="1" x14ac:dyDescent="0.25"/>
    <row r="43" s="121" customFormat="1" x14ac:dyDescent="0.25"/>
    <row r="44" s="121" customFormat="1" x14ac:dyDescent="0.25"/>
    <row r="45" s="121" customFormat="1" x14ac:dyDescent="0.25"/>
    <row r="46" s="121" customFormat="1" x14ac:dyDescent="0.25"/>
    <row r="47" s="121" customFormat="1" x14ac:dyDescent="0.25"/>
    <row r="48" s="121" customFormat="1" x14ac:dyDescent="0.25"/>
    <row r="49" s="121" customFormat="1" x14ac:dyDescent="0.25"/>
    <row r="50" s="121" customFormat="1" x14ac:dyDescent="0.25"/>
    <row r="51" s="121" customFormat="1" x14ac:dyDescent="0.25"/>
    <row r="52" s="121" customFormat="1" x14ac:dyDescent="0.25"/>
    <row r="53" s="121" customFormat="1" x14ac:dyDescent="0.25"/>
    <row r="54" s="121" customFormat="1" x14ac:dyDescent="0.25"/>
    <row r="55" s="121" customFormat="1" x14ac:dyDescent="0.25"/>
    <row r="56" s="121" customFormat="1" x14ac:dyDescent="0.25"/>
    <row r="57" s="121" customFormat="1" x14ac:dyDescent="0.25"/>
    <row r="58" s="121" customFormat="1" x14ac:dyDescent="0.25"/>
    <row r="59" s="121" customFormat="1" x14ac:dyDescent="0.25"/>
    <row r="60" s="121" customFormat="1" x14ac:dyDescent="0.25"/>
    <row r="61" s="121" customFormat="1" x14ac:dyDescent="0.25"/>
    <row r="62" s="121" customFormat="1" x14ac:dyDescent="0.25"/>
    <row r="63" s="121" customFormat="1" x14ac:dyDescent="0.25"/>
    <row r="64" s="121" customFormat="1" x14ac:dyDescent="0.25"/>
    <row r="65" s="121" customFormat="1" x14ac:dyDescent="0.25"/>
    <row r="66" s="121" customFormat="1" x14ac:dyDescent="0.25"/>
    <row r="67" s="121" customFormat="1" x14ac:dyDescent="0.25"/>
    <row r="68" s="121" customFormat="1" x14ac:dyDescent="0.25"/>
    <row r="69" s="121" customFormat="1" x14ac:dyDescent="0.25"/>
    <row r="70" s="121" customFormat="1" x14ac:dyDescent="0.25"/>
    <row r="71" s="121" customFormat="1" x14ac:dyDescent="0.25"/>
    <row r="72" s="121" customFormat="1" x14ac:dyDescent="0.25"/>
    <row r="73" s="121" customFormat="1" x14ac:dyDescent="0.25"/>
    <row r="74" s="121" customFormat="1" x14ac:dyDescent="0.25"/>
    <row r="75" s="121" customFormat="1" x14ac:dyDescent="0.25"/>
    <row r="76" s="121" customFormat="1" x14ac:dyDescent="0.25"/>
    <row r="77" s="121" customFormat="1" x14ac:dyDescent="0.25"/>
    <row r="78" s="121" customFormat="1" x14ac:dyDescent="0.25"/>
    <row r="79" s="121" customFormat="1" x14ac:dyDescent="0.25"/>
    <row r="80" s="121" customFormat="1" x14ac:dyDescent="0.25"/>
    <row r="81" s="121" customFormat="1" x14ac:dyDescent="0.25"/>
    <row r="82" s="121" customFormat="1" x14ac:dyDescent="0.25"/>
    <row r="83" s="121" customFormat="1" x14ac:dyDescent="0.25"/>
    <row r="84" s="121" customFormat="1" x14ac:dyDescent="0.25"/>
    <row r="85" s="121" customFormat="1" x14ac:dyDescent="0.25"/>
    <row r="86" s="121" customFormat="1" x14ac:dyDescent="0.25"/>
    <row r="87" s="121" customFormat="1" x14ac:dyDescent="0.25"/>
    <row r="88" s="121" customFormat="1" x14ac:dyDescent="0.25"/>
    <row r="89" s="121" customFormat="1" x14ac:dyDescent="0.25"/>
    <row r="90" s="121" customFormat="1" x14ac:dyDescent="0.25"/>
    <row r="91" s="121" customFormat="1" x14ac:dyDescent="0.25"/>
    <row r="92" s="121" customFormat="1" x14ac:dyDescent="0.25"/>
    <row r="93" s="121" customFormat="1" x14ac:dyDescent="0.25"/>
    <row r="94" s="121" customFormat="1" x14ac:dyDescent="0.25"/>
    <row r="95" s="121" customFormat="1" x14ac:dyDescent="0.25"/>
    <row r="96" s="121" customFormat="1" x14ac:dyDescent="0.25"/>
    <row r="97" s="121" customFormat="1" x14ac:dyDescent="0.25"/>
    <row r="98" s="121" customFormat="1" x14ac:dyDescent="0.25"/>
    <row r="99" s="121" customFormat="1" x14ac:dyDescent="0.25"/>
    <row r="100" s="121" customFormat="1" x14ac:dyDescent="0.25"/>
    <row r="101" s="121" customFormat="1" x14ac:dyDescent="0.25"/>
    <row r="102" s="121" customFormat="1" x14ac:dyDescent="0.25"/>
    <row r="103" s="121" customFormat="1" x14ac:dyDescent="0.25"/>
    <row r="104" s="121" customFormat="1" x14ac:dyDescent="0.25"/>
    <row r="105" s="121" customFormat="1" x14ac:dyDescent="0.25"/>
    <row r="106" s="121" customFormat="1" x14ac:dyDescent="0.25"/>
    <row r="107" s="121" customFormat="1" x14ac:dyDescent="0.25"/>
    <row r="108" s="121" customFormat="1" x14ac:dyDescent="0.25"/>
    <row r="109" s="121" customFormat="1" x14ac:dyDescent="0.25"/>
    <row r="110" s="121" customFormat="1" x14ac:dyDescent="0.25"/>
    <row r="111" s="121" customFormat="1" x14ac:dyDescent="0.25"/>
    <row r="112" s="121" customFormat="1" x14ac:dyDescent="0.25"/>
    <row r="113" s="121" customFormat="1" x14ac:dyDescent="0.25"/>
    <row r="114" s="121" customFormat="1" x14ac:dyDescent="0.25"/>
    <row r="115" s="121" customFormat="1" x14ac:dyDescent="0.25"/>
    <row r="116" s="121" customFormat="1" x14ac:dyDescent="0.25"/>
    <row r="117" s="121" customFormat="1" x14ac:dyDescent="0.25"/>
    <row r="118" s="121" customFormat="1" x14ac:dyDescent="0.25"/>
    <row r="119" s="121" customFormat="1" x14ac:dyDescent="0.25"/>
    <row r="120" s="121" customFormat="1" x14ac:dyDescent="0.25"/>
    <row r="121" s="121" customFormat="1" x14ac:dyDescent="0.25"/>
    <row r="122" s="121" customFormat="1" x14ac:dyDescent="0.25"/>
    <row r="123" s="121" customFormat="1" x14ac:dyDescent="0.25"/>
    <row r="124" s="121" customFormat="1" x14ac:dyDescent="0.25"/>
    <row r="125" s="121" customFormat="1" x14ac:dyDescent="0.25"/>
    <row r="126" s="121" customFormat="1" x14ac:dyDescent="0.25"/>
    <row r="127" s="121" customFormat="1" x14ac:dyDescent="0.25"/>
    <row r="128" s="121" customFormat="1" x14ac:dyDescent="0.25"/>
    <row r="129" s="121" customFormat="1" x14ac:dyDescent="0.25"/>
    <row r="130" s="121" customFormat="1" x14ac:dyDescent="0.25"/>
    <row r="131" s="121" customFormat="1" x14ac:dyDescent="0.25"/>
    <row r="132" s="121" customFormat="1" x14ac:dyDescent="0.25"/>
    <row r="133" s="121" customFormat="1" x14ac:dyDescent="0.25"/>
    <row r="134" s="121" customFormat="1" x14ac:dyDescent="0.25"/>
    <row r="135" s="121" customFormat="1" x14ac:dyDescent="0.25"/>
    <row r="136" s="121" customFormat="1" x14ac:dyDescent="0.25"/>
    <row r="137" s="121" customFormat="1" x14ac:dyDescent="0.25"/>
    <row r="138" s="121" customFormat="1" x14ac:dyDescent="0.25"/>
    <row r="139" s="121" customFormat="1" x14ac:dyDescent="0.25"/>
    <row r="140" s="121" customFormat="1" x14ac:dyDescent="0.25"/>
    <row r="141" s="121" customFormat="1" x14ac:dyDescent="0.25"/>
    <row r="142" s="121" customFormat="1" x14ac:dyDescent="0.25"/>
    <row r="143" s="121" customFormat="1" x14ac:dyDescent="0.25"/>
    <row r="144" s="121" customFormat="1" x14ac:dyDescent="0.25"/>
    <row r="145" s="121" customFormat="1" x14ac:dyDescent="0.25"/>
    <row r="146" s="121" customFormat="1" x14ac:dyDescent="0.25"/>
    <row r="147" s="121" customFormat="1" x14ac:dyDescent="0.25"/>
    <row r="148" s="121" customFormat="1" x14ac:dyDescent="0.25"/>
    <row r="149" s="121" customFormat="1" x14ac:dyDescent="0.25"/>
    <row r="150" s="121" customFormat="1" x14ac:dyDescent="0.25"/>
    <row r="151" s="121" customFormat="1" x14ac:dyDescent="0.25"/>
    <row r="152" s="121" customFormat="1" x14ac:dyDescent="0.25"/>
    <row r="153" s="121" customFormat="1" x14ac:dyDescent="0.25"/>
    <row r="154" s="121" customFormat="1" x14ac:dyDescent="0.25"/>
    <row r="155" s="121" customFormat="1" x14ac:dyDescent="0.25"/>
    <row r="156" s="121" customFormat="1" x14ac:dyDescent="0.25"/>
    <row r="157" s="121" customFormat="1" x14ac:dyDescent="0.25"/>
    <row r="158" s="121" customFormat="1" x14ac:dyDescent="0.25"/>
    <row r="159" s="121" customFormat="1" x14ac:dyDescent="0.25"/>
    <row r="160" s="121" customFormat="1" x14ac:dyDescent="0.25"/>
    <row r="161" s="121" customFormat="1" x14ac:dyDescent="0.25"/>
    <row r="162" s="121" customFormat="1" x14ac:dyDescent="0.25"/>
    <row r="163" s="121" customFormat="1" x14ac:dyDescent="0.25"/>
    <row r="164" s="121" customFormat="1" x14ac:dyDescent="0.25"/>
    <row r="165" s="121" customFormat="1" x14ac:dyDescent="0.25"/>
    <row r="166" s="121" customFormat="1" x14ac:dyDescent="0.25"/>
    <row r="167" s="121" customFormat="1" x14ac:dyDescent="0.25"/>
    <row r="168" s="121" customFormat="1" x14ac:dyDescent="0.25"/>
    <row r="169" s="121" customFormat="1" x14ac:dyDescent="0.25"/>
    <row r="170" s="121" customFormat="1" x14ac:dyDescent="0.25"/>
    <row r="171" s="121" customFormat="1" x14ac:dyDescent="0.25"/>
    <row r="172" s="121" customFormat="1" x14ac:dyDescent="0.25"/>
    <row r="173" s="121" customFormat="1" x14ac:dyDescent="0.25"/>
    <row r="174" s="121" customFormat="1" x14ac:dyDescent="0.25"/>
    <row r="175" s="121" customFormat="1" x14ac:dyDescent="0.25"/>
    <row r="176" s="121" customFormat="1" x14ac:dyDescent="0.25"/>
    <row r="177" s="121" customFormat="1" x14ac:dyDescent="0.25"/>
    <row r="178" s="121" customFormat="1" x14ac:dyDescent="0.25"/>
    <row r="179" s="121" customFormat="1" x14ac:dyDescent="0.25"/>
    <row r="180" s="121" customFormat="1" x14ac:dyDescent="0.25"/>
    <row r="181" s="121" customFormat="1" x14ac:dyDescent="0.25"/>
    <row r="182" s="121" customFormat="1" x14ac:dyDescent="0.25"/>
    <row r="183" s="121" customFormat="1" x14ac:dyDescent="0.25"/>
    <row r="184" s="121" customFormat="1" x14ac:dyDescent="0.25"/>
    <row r="185" s="121" customFormat="1" x14ac:dyDescent="0.25"/>
    <row r="186" s="121" customFormat="1" x14ac:dyDescent="0.25"/>
    <row r="187" s="121" customFormat="1" x14ac:dyDescent="0.25"/>
    <row r="188" s="121" customFormat="1" x14ac:dyDescent="0.25"/>
    <row r="189" s="121" customFormat="1" x14ac:dyDescent="0.25"/>
    <row r="190" s="121" customFormat="1" x14ac:dyDescent="0.25"/>
    <row r="191" s="121" customFormat="1" x14ac:dyDescent="0.25"/>
    <row r="192" s="121" customFormat="1" x14ac:dyDescent="0.25"/>
    <row r="193" s="121" customFormat="1" x14ac:dyDescent="0.25"/>
    <row r="194" s="121" customFormat="1" x14ac:dyDescent="0.25"/>
    <row r="195" s="121" customFormat="1" x14ac:dyDescent="0.25"/>
    <row r="196" s="121" customFormat="1" x14ac:dyDescent="0.25"/>
    <row r="197" s="121" customFormat="1" x14ac:dyDescent="0.25"/>
    <row r="198" s="121" customFormat="1" x14ac:dyDescent="0.25"/>
    <row r="199" s="121" customFormat="1" x14ac:dyDescent="0.25"/>
    <row r="200" s="121" customFormat="1" x14ac:dyDescent="0.25"/>
    <row r="201" s="121" customFormat="1" x14ac:dyDescent="0.25"/>
    <row r="202" s="121" customFormat="1" x14ac:dyDescent="0.25"/>
    <row r="203" s="121" customFormat="1" x14ac:dyDescent="0.25"/>
    <row r="204" s="121" customFormat="1" x14ac:dyDescent="0.25"/>
    <row r="205" s="121" customFormat="1" x14ac:dyDescent="0.25"/>
    <row r="206" s="121" customFormat="1" x14ac:dyDescent="0.25"/>
    <row r="207" s="121" customFormat="1" x14ac:dyDescent="0.25"/>
    <row r="208" s="121" customFormat="1" x14ac:dyDescent="0.25"/>
    <row r="209" s="121" customFormat="1" x14ac:dyDescent="0.25"/>
    <row r="210" s="121" customFormat="1" x14ac:dyDescent="0.25"/>
    <row r="211" s="121" customFormat="1" x14ac:dyDescent="0.25"/>
    <row r="212" s="121" customFormat="1" x14ac:dyDescent="0.25"/>
    <row r="213" s="121" customFormat="1" x14ac:dyDescent="0.25"/>
    <row r="214" s="121" customFormat="1" x14ac:dyDescent="0.25"/>
    <row r="215" s="121" customFormat="1" x14ac:dyDescent="0.25"/>
    <row r="216" s="121" customFormat="1" x14ac:dyDescent="0.25"/>
    <row r="217" s="121" customFormat="1" x14ac:dyDescent="0.25"/>
    <row r="218" s="121" customFormat="1" x14ac:dyDescent="0.25"/>
    <row r="219" s="121" customFormat="1" x14ac:dyDescent="0.25"/>
    <row r="220" s="121" customFormat="1" x14ac:dyDescent="0.25"/>
    <row r="221" s="121" customFormat="1" x14ac:dyDescent="0.25"/>
    <row r="222" s="121" customFormat="1" x14ac:dyDescent="0.25"/>
    <row r="223" s="121" customFormat="1" x14ac:dyDescent="0.25"/>
    <row r="224" s="121" customFormat="1" x14ac:dyDescent="0.25"/>
    <row r="225" s="121" customFormat="1" x14ac:dyDescent="0.25"/>
    <row r="226" s="121" customFormat="1" x14ac:dyDescent="0.25"/>
    <row r="227" s="121" customFormat="1" x14ac:dyDescent="0.25"/>
    <row r="228" s="121" customFormat="1" x14ac:dyDescent="0.25"/>
    <row r="229" s="121" customFormat="1" x14ac:dyDescent="0.25"/>
    <row r="230" s="121" customFormat="1" x14ac:dyDescent="0.25"/>
    <row r="231" s="121" customFormat="1" x14ac:dyDescent="0.25"/>
    <row r="232" s="121" customFormat="1" x14ac:dyDescent="0.25"/>
    <row r="233" s="121" customFormat="1" x14ac:dyDescent="0.25"/>
    <row r="234" s="121" customFormat="1" x14ac:dyDescent="0.25"/>
    <row r="235" s="121" customFormat="1" x14ac:dyDescent="0.25"/>
    <row r="236" s="121" customFormat="1" x14ac:dyDescent="0.25"/>
    <row r="237" s="121" customFormat="1" x14ac:dyDescent="0.25"/>
    <row r="238" s="121" customFormat="1" x14ac:dyDescent="0.25"/>
    <row r="239" s="121" customFormat="1" x14ac:dyDescent="0.25"/>
    <row r="240" s="121" customFormat="1" x14ac:dyDescent="0.25"/>
    <row r="241" s="121" customFormat="1" x14ac:dyDescent="0.25"/>
    <row r="242" s="121" customFormat="1" x14ac:dyDescent="0.25"/>
    <row r="243" s="121" customFormat="1" x14ac:dyDescent="0.25"/>
    <row r="244" s="121" customFormat="1" x14ac:dyDescent="0.25"/>
    <row r="245" s="121" customFormat="1" x14ac:dyDescent="0.25"/>
    <row r="246" s="121" customFormat="1" x14ac:dyDescent="0.25"/>
    <row r="247" s="121" customFormat="1" x14ac:dyDescent="0.25"/>
    <row r="248" s="121" customFormat="1" x14ac:dyDescent="0.25"/>
    <row r="249" s="121" customFormat="1" x14ac:dyDescent="0.25"/>
    <row r="250" s="121" customFormat="1" x14ac:dyDescent="0.25"/>
    <row r="251" s="121" customFormat="1" x14ac:dyDescent="0.25"/>
    <row r="252" s="121" customFormat="1" x14ac:dyDescent="0.25"/>
    <row r="253" s="121" customFormat="1" x14ac:dyDescent="0.25"/>
    <row r="254" s="121" customFormat="1" x14ac:dyDescent="0.25"/>
    <row r="255" s="121" customFormat="1" x14ac:dyDescent="0.25"/>
    <row r="256" s="121" customFormat="1" x14ac:dyDescent="0.25"/>
    <row r="257" s="121" customFormat="1" x14ac:dyDescent="0.25"/>
    <row r="258" s="121" customFormat="1" x14ac:dyDescent="0.25"/>
    <row r="259" s="121" customFormat="1" x14ac:dyDescent="0.25"/>
    <row r="260" s="121" customFormat="1" x14ac:dyDescent="0.25"/>
    <row r="261" s="121" customFormat="1" x14ac:dyDescent="0.25"/>
    <row r="262" s="121" customFormat="1" x14ac:dyDescent="0.25"/>
    <row r="263" s="121" customFormat="1" x14ac:dyDescent="0.25"/>
    <row r="264" s="121" customFormat="1" x14ac:dyDescent="0.25"/>
    <row r="265" s="121" customFormat="1" x14ac:dyDescent="0.25"/>
    <row r="266" s="121" customFormat="1" x14ac:dyDescent="0.25"/>
    <row r="267" s="121" customFormat="1" x14ac:dyDescent="0.25"/>
    <row r="268" s="121" customFormat="1" x14ac:dyDescent="0.25"/>
    <row r="269" s="121" customFormat="1" x14ac:dyDescent="0.25"/>
    <row r="270" s="121" customFormat="1" x14ac:dyDescent="0.25"/>
    <row r="271" s="121" customFormat="1" x14ac:dyDescent="0.25"/>
    <row r="272" s="121" customFormat="1" x14ac:dyDescent="0.25"/>
    <row r="273" s="121" customFormat="1" x14ac:dyDescent="0.25"/>
    <row r="274" s="121" customFormat="1" x14ac:dyDescent="0.25"/>
    <row r="275" s="121" customFormat="1" x14ac:dyDescent="0.25"/>
    <row r="276" s="121" customFormat="1" x14ac:dyDescent="0.25"/>
    <row r="277" s="121" customFormat="1" x14ac:dyDescent="0.25"/>
    <row r="278" s="121" customFormat="1" x14ac:dyDescent="0.25"/>
    <row r="279" s="121" customFormat="1" x14ac:dyDescent="0.25"/>
    <row r="280" s="121" customFormat="1" x14ac:dyDescent="0.25"/>
    <row r="281" s="121" customFormat="1" x14ac:dyDescent="0.25"/>
    <row r="282" s="121" customFormat="1" x14ac:dyDescent="0.25"/>
  </sheetData>
  <mergeCells count="8">
    <mergeCell ref="F3:G3"/>
    <mergeCell ref="A1:I1"/>
    <mergeCell ref="A2:I2"/>
    <mergeCell ref="A15:D15"/>
    <mergeCell ref="A3:A4"/>
    <mergeCell ref="B3:B4"/>
    <mergeCell ref="C3:C4"/>
    <mergeCell ref="D3:D4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64BB-F774-46AE-B240-4E80A5D101DC}">
  <sheetPr>
    <pageSetUpPr fitToPage="1"/>
  </sheetPr>
  <dimension ref="A1:BJ471"/>
  <sheetViews>
    <sheetView topLeftCell="A11" workbookViewId="0">
      <selection activeCell="L35" sqref="L35"/>
    </sheetView>
  </sheetViews>
  <sheetFormatPr defaultRowHeight="15" x14ac:dyDescent="0.25"/>
  <cols>
    <col min="1" max="1" width="6.42578125" customWidth="1"/>
    <col min="2" max="2" width="55" customWidth="1"/>
    <col min="3" max="3" width="11.42578125" customWidth="1"/>
    <col min="4" max="4" width="15" customWidth="1"/>
    <col min="5" max="5" width="14.7109375" customWidth="1"/>
    <col min="6" max="6" width="14.28515625" customWidth="1"/>
    <col min="7" max="8" width="19.42578125" style="56" customWidth="1"/>
    <col min="9" max="9" width="17.7109375" customWidth="1"/>
    <col min="10" max="62" width="9.28515625" style="121"/>
  </cols>
  <sheetData>
    <row r="1" spans="1:9" ht="41.25" customHeight="1" thickBot="1" x14ac:dyDescent="0.3">
      <c r="A1" s="351" t="s">
        <v>171</v>
      </c>
      <c r="B1" s="352"/>
      <c r="C1" s="352"/>
      <c r="D1" s="352"/>
      <c r="E1" s="352"/>
      <c r="F1" s="352"/>
      <c r="G1" s="352"/>
      <c r="H1" s="352"/>
      <c r="I1" s="353"/>
    </row>
    <row r="2" spans="1:9" ht="15.75" customHeight="1" thickBot="1" x14ac:dyDescent="0.3">
      <c r="A2" s="290" t="s">
        <v>172</v>
      </c>
      <c r="B2" s="291"/>
      <c r="C2" s="291"/>
      <c r="D2" s="291"/>
      <c r="E2" s="291"/>
      <c r="F2" s="291"/>
      <c r="G2" s="291"/>
      <c r="H2" s="291"/>
      <c r="I2" s="292"/>
    </row>
    <row r="3" spans="1:9" ht="25.5" customHeight="1" thickBot="1" x14ac:dyDescent="0.3">
      <c r="A3" s="338">
        <v>1</v>
      </c>
      <c r="B3" s="377" t="s">
        <v>176</v>
      </c>
      <c r="C3" s="378"/>
      <c r="D3" s="378"/>
      <c r="E3" s="378"/>
      <c r="F3" s="378"/>
      <c r="G3" s="378"/>
      <c r="H3" s="378"/>
      <c r="I3" s="379"/>
    </row>
    <row r="4" spans="1:9" ht="26.25" thickBot="1" x14ac:dyDescent="0.3">
      <c r="A4" s="360"/>
      <c r="B4" s="360" t="s">
        <v>173</v>
      </c>
      <c r="C4" s="380" t="s">
        <v>345</v>
      </c>
      <c r="D4" s="77" t="s">
        <v>179</v>
      </c>
      <c r="E4" s="35" t="s">
        <v>174</v>
      </c>
      <c r="F4" s="242" t="s">
        <v>167</v>
      </c>
      <c r="G4" s="244"/>
      <c r="H4" s="35" t="s">
        <v>245</v>
      </c>
      <c r="I4" s="43" t="s">
        <v>169</v>
      </c>
    </row>
    <row r="5" spans="1:9" ht="15.75" thickBot="1" x14ac:dyDescent="0.3">
      <c r="A5" s="360"/>
      <c r="B5" s="339"/>
      <c r="C5" s="381"/>
      <c r="D5" s="78" t="s">
        <v>192</v>
      </c>
      <c r="E5" s="155" t="s">
        <v>260</v>
      </c>
      <c r="F5" s="57" t="s">
        <v>33</v>
      </c>
      <c r="G5" s="57" t="s">
        <v>17</v>
      </c>
      <c r="H5" s="57" t="s">
        <v>246</v>
      </c>
      <c r="I5" s="63" t="s">
        <v>177</v>
      </c>
    </row>
    <row r="6" spans="1:9" ht="15.75" thickBot="1" x14ac:dyDescent="0.3">
      <c r="A6" s="360"/>
      <c r="B6" s="81" t="s">
        <v>346</v>
      </c>
      <c r="C6" s="82">
        <v>2024</v>
      </c>
      <c r="D6" s="90"/>
      <c r="E6" s="54">
        <v>361.245</v>
      </c>
      <c r="F6" s="54">
        <v>0</v>
      </c>
      <c r="G6" s="12">
        <f>F6*0.086</f>
        <v>0</v>
      </c>
      <c r="H6" s="54">
        <v>0</v>
      </c>
      <c r="I6" s="149" t="e">
        <f>E6*1000/F6</f>
        <v>#DIV/0!</v>
      </c>
    </row>
    <row r="7" spans="1:9" ht="15.75" thickBot="1" x14ac:dyDescent="0.3">
      <c r="A7" s="360"/>
      <c r="B7" s="81" t="s">
        <v>347</v>
      </c>
      <c r="C7" s="82">
        <v>2024</v>
      </c>
      <c r="D7" s="90"/>
      <c r="E7" s="54">
        <v>61.344000000000001</v>
      </c>
      <c r="F7" s="54">
        <v>0</v>
      </c>
      <c r="G7" s="12">
        <f t="shared" ref="G7:G10" si="0">F7*0.086</f>
        <v>0</v>
      </c>
      <c r="H7" s="54">
        <v>0</v>
      </c>
      <c r="I7" s="149" t="e">
        <f>E7*1000/F7</f>
        <v>#DIV/0!</v>
      </c>
    </row>
    <row r="8" spans="1:9" ht="15.75" thickBot="1" x14ac:dyDescent="0.3">
      <c r="A8" s="360"/>
      <c r="B8" s="81" t="s">
        <v>1</v>
      </c>
      <c r="C8" s="82"/>
      <c r="D8" s="90"/>
      <c r="E8" s="54">
        <v>0</v>
      </c>
      <c r="F8" s="54">
        <v>0</v>
      </c>
      <c r="G8" s="12">
        <f t="shared" si="0"/>
        <v>0</v>
      </c>
      <c r="H8" s="54">
        <v>0</v>
      </c>
      <c r="I8" s="149" t="e">
        <f>E8*1000/F8</f>
        <v>#DIV/0!</v>
      </c>
    </row>
    <row r="9" spans="1:9" ht="15.75" thickBot="1" x14ac:dyDescent="0.3">
      <c r="A9" s="360"/>
      <c r="B9" s="81" t="s">
        <v>1</v>
      </c>
      <c r="C9" s="82"/>
      <c r="D9" s="90"/>
      <c r="E9" s="54">
        <v>0</v>
      </c>
      <c r="F9" s="54">
        <v>0</v>
      </c>
      <c r="G9" s="12">
        <f t="shared" si="0"/>
        <v>0</v>
      </c>
      <c r="H9" s="54">
        <v>0</v>
      </c>
      <c r="I9" s="149" t="e">
        <f>E9*1000/F9</f>
        <v>#DIV/0!</v>
      </c>
    </row>
    <row r="10" spans="1:9" ht="15.75" thickBot="1" x14ac:dyDescent="0.3">
      <c r="A10" s="360"/>
      <c r="B10" s="81" t="s">
        <v>1</v>
      </c>
      <c r="C10" s="82"/>
      <c r="D10" s="91"/>
      <c r="E10" s="54">
        <v>0</v>
      </c>
      <c r="F10" s="54">
        <v>0</v>
      </c>
      <c r="G10" s="12">
        <f t="shared" si="0"/>
        <v>0</v>
      </c>
      <c r="H10" s="54">
        <v>0</v>
      </c>
      <c r="I10" s="149" t="e">
        <f>E10*1000/F10</f>
        <v>#DIV/0!</v>
      </c>
    </row>
    <row r="11" spans="1:9" ht="26.25" customHeight="1" thickBot="1" x14ac:dyDescent="0.3">
      <c r="A11" s="339"/>
      <c r="B11" s="72" t="s">
        <v>45</v>
      </c>
      <c r="C11" s="73"/>
      <c r="D11" s="61" t="e">
        <f>AVERAGE(D6:D10)</f>
        <v>#DIV/0!</v>
      </c>
      <c r="E11" s="52">
        <f>SUM(E6:E10)</f>
        <v>422.589</v>
      </c>
      <c r="F11" s="52">
        <f>SUM(F6:F10)</f>
        <v>0</v>
      </c>
      <c r="G11" s="52">
        <f>SUM(G6:G10)</f>
        <v>0</v>
      </c>
      <c r="H11" s="52">
        <f>SUM(H6:H10)</f>
        <v>0</v>
      </c>
      <c r="I11" s="150" t="e">
        <f>AVERAGE(I6:I10)</f>
        <v>#DIV/0!</v>
      </c>
    </row>
    <row r="12" spans="1:9" ht="26.25" customHeight="1" thickBot="1" x14ac:dyDescent="0.3">
      <c r="A12" s="242" t="s">
        <v>186</v>
      </c>
      <c r="B12" s="243"/>
      <c r="C12" s="243"/>
      <c r="D12" s="243"/>
      <c r="E12" s="244"/>
      <c r="F12" s="68">
        <f>G11/'Date anuale'!G3</f>
        <v>0</v>
      </c>
      <c r="G12" s="69"/>
      <c r="H12" s="129"/>
    </row>
    <row r="13" spans="1:9" ht="15.75" thickBot="1" x14ac:dyDescent="0.3">
      <c r="A13" s="121"/>
      <c r="B13" s="121"/>
      <c r="C13" s="121"/>
      <c r="D13" s="121"/>
      <c r="E13" s="121"/>
      <c r="F13" s="121"/>
      <c r="G13" s="123"/>
      <c r="H13" s="123"/>
      <c r="I13" s="121"/>
    </row>
    <row r="14" spans="1:9" ht="30.75" customHeight="1" thickBot="1" x14ac:dyDescent="0.3">
      <c r="A14" s="338">
        <v>2</v>
      </c>
      <c r="B14" s="372" t="s">
        <v>181</v>
      </c>
      <c r="C14" s="373"/>
      <c r="D14" s="373"/>
      <c r="E14" s="373"/>
      <c r="F14" s="373"/>
      <c r="G14" s="373"/>
      <c r="H14" s="373"/>
      <c r="I14" s="374"/>
    </row>
    <row r="15" spans="1:9" ht="26.25" customHeight="1" thickBot="1" x14ac:dyDescent="0.3">
      <c r="A15" s="360"/>
      <c r="B15" s="338" t="s">
        <v>178</v>
      </c>
      <c r="C15" s="338" t="s">
        <v>248</v>
      </c>
      <c r="D15" s="338" t="s">
        <v>179</v>
      </c>
      <c r="E15" s="43" t="s">
        <v>166</v>
      </c>
      <c r="F15" s="194" t="s">
        <v>167</v>
      </c>
      <c r="G15" s="195"/>
      <c r="H15" s="338" t="s">
        <v>245</v>
      </c>
      <c r="I15" s="338" t="s">
        <v>169</v>
      </c>
    </row>
    <row r="16" spans="1:9" ht="15.75" thickBot="1" x14ac:dyDescent="0.3">
      <c r="A16" s="360"/>
      <c r="B16" s="360"/>
      <c r="C16" s="360"/>
      <c r="D16" s="339"/>
      <c r="E16" s="338" t="s">
        <v>180</v>
      </c>
      <c r="F16" s="290"/>
      <c r="G16" s="292"/>
      <c r="H16" s="339"/>
      <c r="I16" s="339"/>
    </row>
    <row r="17" spans="1:62" ht="15.75" thickBot="1" x14ac:dyDescent="0.3">
      <c r="A17" s="360"/>
      <c r="B17" s="339"/>
      <c r="C17" s="339"/>
      <c r="D17" s="79" t="str">
        <f>D5</f>
        <v xml:space="preserve">[ ani ] </v>
      </c>
      <c r="E17" s="339"/>
      <c r="F17" s="57" t="s">
        <v>182</v>
      </c>
      <c r="G17" s="57" t="s">
        <v>17</v>
      </c>
      <c r="H17" s="57" t="s">
        <v>246</v>
      </c>
      <c r="I17" s="65" t="s">
        <v>184</v>
      </c>
    </row>
    <row r="18" spans="1:62" ht="15.75" thickBot="1" x14ac:dyDescent="0.3">
      <c r="A18" s="360"/>
      <c r="B18" s="83" t="s">
        <v>1</v>
      </c>
      <c r="C18" s="54">
        <v>2026</v>
      </c>
      <c r="D18" s="54"/>
      <c r="E18" s="54">
        <v>0</v>
      </c>
      <c r="F18" s="54">
        <v>0</v>
      </c>
      <c r="G18" s="12">
        <f>F18*0.086</f>
        <v>0</v>
      </c>
      <c r="H18" s="54">
        <v>0</v>
      </c>
      <c r="I18" s="10" t="e">
        <f>E18*1000/F18</f>
        <v>#DIV/0!</v>
      </c>
    </row>
    <row r="19" spans="1:62" ht="15.75" thickBot="1" x14ac:dyDescent="0.3">
      <c r="A19" s="360"/>
      <c r="B19" s="83" t="s">
        <v>1</v>
      </c>
      <c r="C19" s="54">
        <v>2027</v>
      </c>
      <c r="D19" s="54"/>
      <c r="E19" s="54">
        <v>0</v>
      </c>
      <c r="F19" s="54">
        <v>0</v>
      </c>
      <c r="G19" s="12">
        <f t="shared" ref="G19:G22" si="1">F19*0.086</f>
        <v>0</v>
      </c>
      <c r="H19" s="54">
        <v>0</v>
      </c>
      <c r="I19" s="10" t="e">
        <f t="shared" ref="I19:I22" si="2">E19*1000/F19</f>
        <v>#DIV/0!</v>
      </c>
    </row>
    <row r="20" spans="1:62" ht="15.75" thickBot="1" x14ac:dyDescent="0.3">
      <c r="A20" s="360"/>
      <c r="B20" s="83" t="s">
        <v>1</v>
      </c>
      <c r="C20" s="54"/>
      <c r="D20" s="54"/>
      <c r="E20" s="54">
        <v>0</v>
      </c>
      <c r="F20" s="54">
        <v>0</v>
      </c>
      <c r="G20" s="12">
        <f t="shared" si="1"/>
        <v>0</v>
      </c>
      <c r="H20" s="54">
        <v>0</v>
      </c>
      <c r="I20" s="10" t="e">
        <f t="shared" si="2"/>
        <v>#DIV/0!</v>
      </c>
    </row>
    <row r="21" spans="1:62" ht="15.75" thickBot="1" x14ac:dyDescent="0.3">
      <c r="A21" s="360"/>
      <c r="B21" s="83" t="s">
        <v>1</v>
      </c>
      <c r="C21" s="54"/>
      <c r="D21" s="54"/>
      <c r="E21" s="54">
        <v>0</v>
      </c>
      <c r="F21" s="54">
        <v>0</v>
      </c>
      <c r="G21" s="12">
        <f t="shared" si="1"/>
        <v>0</v>
      </c>
      <c r="H21" s="54">
        <v>0</v>
      </c>
      <c r="I21" s="10" t="e">
        <f t="shared" si="2"/>
        <v>#DIV/0!</v>
      </c>
    </row>
    <row r="22" spans="1:62" ht="15.75" thickBot="1" x14ac:dyDescent="0.3">
      <c r="A22" s="360"/>
      <c r="B22" s="83" t="s">
        <v>1</v>
      </c>
      <c r="C22" s="54"/>
      <c r="D22" s="54"/>
      <c r="E22" s="54">
        <v>0</v>
      </c>
      <c r="F22" s="54">
        <v>0</v>
      </c>
      <c r="G22" s="12">
        <f t="shared" si="1"/>
        <v>0</v>
      </c>
      <c r="H22" s="54">
        <v>0</v>
      </c>
      <c r="I22" s="10" t="e">
        <f t="shared" si="2"/>
        <v>#DIV/0!</v>
      </c>
    </row>
    <row r="23" spans="1:62" s="64" customFormat="1" ht="26.25" customHeight="1" thickBot="1" x14ac:dyDescent="0.3">
      <c r="A23" s="339"/>
      <c r="B23" s="351" t="s">
        <v>45</v>
      </c>
      <c r="C23" s="353"/>
      <c r="D23" s="74" t="e">
        <f>AVERAGE(D18:D22)</f>
        <v>#DIV/0!</v>
      </c>
      <c r="E23" s="52">
        <f>SUM(E18:E22)</f>
        <v>0</v>
      </c>
      <c r="F23" s="52">
        <f t="shared" ref="F23:G23" si="3">SUM(F18:F22)</f>
        <v>0</v>
      </c>
      <c r="G23" s="52">
        <f t="shared" si="3"/>
        <v>0</v>
      </c>
      <c r="H23" s="52">
        <f>SUM(H18:H22)</f>
        <v>0</v>
      </c>
      <c r="I23" s="66" t="e">
        <f>AVERAGE(I18:I22)</f>
        <v>#DIV/0!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</row>
    <row r="24" spans="1:62" s="64" customFormat="1" ht="26.25" customHeight="1" thickBot="1" x14ac:dyDescent="0.3">
      <c r="A24" s="351" t="s">
        <v>186</v>
      </c>
      <c r="B24" s="352"/>
      <c r="C24" s="352"/>
      <c r="D24" s="352"/>
      <c r="E24" s="352"/>
      <c r="F24" s="353"/>
      <c r="G24" s="68">
        <f>G23/'Date anuale'!G3</f>
        <v>0</v>
      </c>
      <c r="H24" s="130"/>
      <c r="I24" s="55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</row>
    <row r="25" spans="1:62" ht="15.75" thickBot="1" x14ac:dyDescent="0.3">
      <c r="A25" s="121"/>
      <c r="B25" s="121"/>
      <c r="C25" s="121"/>
      <c r="D25" s="121"/>
      <c r="E25" s="121"/>
      <c r="F25" s="121"/>
      <c r="G25" s="123"/>
      <c r="H25" s="123"/>
      <c r="I25" s="121"/>
    </row>
    <row r="26" spans="1:62" ht="30.75" customHeight="1" thickBot="1" x14ac:dyDescent="0.3">
      <c r="A26" s="338">
        <v>3</v>
      </c>
      <c r="B26" s="372" t="s">
        <v>185</v>
      </c>
      <c r="C26" s="373"/>
      <c r="D26" s="373"/>
      <c r="E26" s="373"/>
      <c r="F26" s="373"/>
      <c r="G26" s="373"/>
      <c r="H26" s="373"/>
      <c r="I26" s="374"/>
    </row>
    <row r="27" spans="1:62" ht="26.25" customHeight="1" thickBot="1" x14ac:dyDescent="0.3">
      <c r="A27" s="360"/>
      <c r="B27" s="338" t="s">
        <v>178</v>
      </c>
      <c r="C27" s="338" t="s">
        <v>248</v>
      </c>
      <c r="D27" s="338" t="s">
        <v>179</v>
      </c>
      <c r="E27" s="43" t="s">
        <v>166</v>
      </c>
      <c r="F27" s="194" t="s">
        <v>167</v>
      </c>
      <c r="G27" s="195"/>
      <c r="H27" s="338" t="s">
        <v>245</v>
      </c>
      <c r="I27" s="338" t="s">
        <v>169</v>
      </c>
    </row>
    <row r="28" spans="1:62" ht="15.75" thickBot="1" x14ac:dyDescent="0.3">
      <c r="A28" s="360"/>
      <c r="B28" s="360"/>
      <c r="C28" s="360"/>
      <c r="D28" s="339"/>
      <c r="E28" s="338" t="s">
        <v>180</v>
      </c>
      <c r="F28" s="290"/>
      <c r="G28" s="292"/>
      <c r="H28" s="339"/>
      <c r="I28" s="339"/>
    </row>
    <row r="29" spans="1:62" ht="15.75" thickBot="1" x14ac:dyDescent="0.3">
      <c r="A29" s="360"/>
      <c r="B29" s="339"/>
      <c r="C29" s="339"/>
      <c r="D29" s="79" t="str">
        <f>D17</f>
        <v xml:space="preserve">[ ani ] </v>
      </c>
      <c r="E29" s="339"/>
      <c r="F29" s="57" t="s">
        <v>182</v>
      </c>
      <c r="G29" s="57" t="s">
        <v>17</v>
      </c>
      <c r="H29" s="57" t="s">
        <v>246</v>
      </c>
      <c r="I29" s="65" t="s">
        <v>184</v>
      </c>
    </row>
    <row r="30" spans="1:62" ht="15.75" thickBot="1" x14ac:dyDescent="0.3">
      <c r="A30" s="360"/>
      <c r="B30" s="83" t="s">
        <v>1</v>
      </c>
      <c r="C30" s="54">
        <v>2027</v>
      </c>
      <c r="D30" s="54"/>
      <c r="E30" s="54">
        <v>0</v>
      </c>
      <c r="F30" s="54">
        <v>0</v>
      </c>
      <c r="G30" s="12">
        <f>F30*0.086</f>
        <v>0</v>
      </c>
      <c r="H30" s="54">
        <v>0</v>
      </c>
      <c r="I30" s="152" t="e">
        <f>E30*1000/F30</f>
        <v>#DIV/0!</v>
      </c>
    </row>
    <row r="31" spans="1:62" ht="15.75" thickBot="1" x14ac:dyDescent="0.3">
      <c r="A31" s="360"/>
      <c r="B31" s="83" t="s">
        <v>1</v>
      </c>
      <c r="C31" s="54">
        <v>2030</v>
      </c>
      <c r="D31" s="54"/>
      <c r="E31" s="54">
        <v>0</v>
      </c>
      <c r="F31" s="54">
        <v>0</v>
      </c>
      <c r="G31" s="12">
        <f t="shared" ref="G31:G34" si="4">F31*0.086</f>
        <v>0</v>
      </c>
      <c r="H31" s="54">
        <v>0</v>
      </c>
      <c r="I31" s="152" t="e">
        <f t="shared" ref="I31:I34" si="5">E31*1000/F31</f>
        <v>#DIV/0!</v>
      </c>
    </row>
    <row r="32" spans="1:62" ht="15.75" thickBot="1" x14ac:dyDescent="0.3">
      <c r="A32" s="360"/>
      <c r="B32" s="83" t="s">
        <v>1</v>
      </c>
      <c r="C32" s="54"/>
      <c r="D32" s="54"/>
      <c r="E32" s="54">
        <v>0</v>
      </c>
      <c r="F32" s="54">
        <v>0</v>
      </c>
      <c r="G32" s="12">
        <f t="shared" si="4"/>
        <v>0</v>
      </c>
      <c r="H32" s="54">
        <v>0</v>
      </c>
      <c r="I32" s="152" t="e">
        <f t="shared" si="5"/>
        <v>#DIV/0!</v>
      </c>
    </row>
    <row r="33" spans="1:9" ht="15.75" thickBot="1" x14ac:dyDescent="0.3">
      <c r="A33" s="360"/>
      <c r="B33" s="83" t="s">
        <v>1</v>
      </c>
      <c r="C33" s="54"/>
      <c r="D33" s="54"/>
      <c r="E33" s="54">
        <v>0</v>
      </c>
      <c r="F33" s="54">
        <v>0</v>
      </c>
      <c r="G33" s="12">
        <f t="shared" si="4"/>
        <v>0</v>
      </c>
      <c r="H33" s="54">
        <v>0</v>
      </c>
      <c r="I33" s="152" t="e">
        <f t="shared" si="5"/>
        <v>#DIV/0!</v>
      </c>
    </row>
    <row r="34" spans="1:9" ht="15.75" thickBot="1" x14ac:dyDescent="0.3">
      <c r="A34" s="360"/>
      <c r="B34" s="83" t="s">
        <v>1</v>
      </c>
      <c r="C34" s="54"/>
      <c r="D34" s="54"/>
      <c r="E34" s="54">
        <v>0</v>
      </c>
      <c r="F34" s="54">
        <v>0</v>
      </c>
      <c r="G34" s="12">
        <f t="shared" si="4"/>
        <v>0</v>
      </c>
      <c r="H34" s="54">
        <v>0</v>
      </c>
      <c r="I34" s="152" t="e">
        <f t="shared" si="5"/>
        <v>#DIV/0!</v>
      </c>
    </row>
    <row r="35" spans="1:9" ht="27.75" customHeight="1" thickBot="1" x14ac:dyDescent="0.3">
      <c r="A35" s="339"/>
      <c r="B35" s="351" t="s">
        <v>45</v>
      </c>
      <c r="C35" s="353"/>
      <c r="D35" s="74" t="e">
        <f>AVERAGE(D30:D34)</f>
        <v>#DIV/0!</v>
      </c>
      <c r="E35" s="52">
        <f>SUM(E30:E34)</f>
        <v>0</v>
      </c>
      <c r="F35" s="52">
        <f t="shared" ref="F35" si="6">SUM(F30:F34)</f>
        <v>0</v>
      </c>
      <c r="G35" s="52">
        <f t="shared" ref="G35" si="7">SUM(G30:G34)</f>
        <v>0</v>
      </c>
      <c r="H35" s="52">
        <f>SUM(H30:H34)</f>
        <v>0</v>
      </c>
      <c r="I35" s="151" t="e">
        <f>AVERAGE(I30:I34)</f>
        <v>#DIV/0!</v>
      </c>
    </row>
    <row r="36" spans="1:9" ht="30.75" customHeight="1" thickBot="1" x14ac:dyDescent="0.3">
      <c r="A36" s="351" t="s">
        <v>186</v>
      </c>
      <c r="B36" s="352"/>
      <c r="C36" s="352"/>
      <c r="D36" s="352"/>
      <c r="E36" s="352"/>
      <c r="F36" s="353"/>
      <c r="G36" s="68">
        <f>G35/'Date anuale'!G3</f>
        <v>0</v>
      </c>
      <c r="H36" s="130"/>
      <c r="I36" s="55"/>
    </row>
    <row r="37" spans="1:9" ht="15.75" thickBot="1" x14ac:dyDescent="0.3">
      <c r="A37" s="121"/>
      <c r="B37" s="121"/>
      <c r="C37" s="121"/>
      <c r="D37" s="121"/>
      <c r="E37" s="121"/>
      <c r="F37" s="121"/>
      <c r="G37" s="123"/>
      <c r="H37" s="123"/>
      <c r="I37" s="121"/>
    </row>
    <row r="38" spans="1:9" ht="34.5" customHeight="1" thickBot="1" x14ac:dyDescent="0.3">
      <c r="A38" s="366" t="s">
        <v>187</v>
      </c>
      <c r="B38" s="367"/>
      <c r="C38" s="368"/>
      <c r="D38" s="43" t="str">
        <f>D27</f>
        <v>Estimarea duratei de recuperare</v>
      </c>
      <c r="E38" s="43" t="s">
        <v>188</v>
      </c>
      <c r="F38" s="242" t="s">
        <v>167</v>
      </c>
      <c r="G38" s="244"/>
      <c r="H38" s="35" t="s">
        <v>245</v>
      </c>
      <c r="I38" s="43" t="s">
        <v>169</v>
      </c>
    </row>
    <row r="39" spans="1:9" ht="15.75" thickBot="1" x14ac:dyDescent="0.3">
      <c r="A39" s="369"/>
      <c r="B39" s="370"/>
      <c r="C39" s="371"/>
      <c r="D39" s="63" t="s">
        <v>189</v>
      </c>
      <c r="E39" s="63" t="s">
        <v>175</v>
      </c>
      <c r="F39" s="63" t="s">
        <v>190</v>
      </c>
      <c r="G39" s="63" t="s">
        <v>191</v>
      </c>
      <c r="H39" s="71" t="s">
        <v>246</v>
      </c>
      <c r="I39" s="71" t="s">
        <v>183</v>
      </c>
    </row>
    <row r="40" spans="1:9" ht="15.75" thickBot="1" x14ac:dyDescent="0.3">
      <c r="A40" s="32">
        <v>1</v>
      </c>
      <c r="B40" s="375" t="str">
        <f>B3</f>
        <v>Măsuri pe termen scurt, de tipul fără cost sau cu cost minim, care nu implică investiţii majore</v>
      </c>
      <c r="C40" s="376"/>
      <c r="D40" s="32" t="e">
        <f t="shared" ref="D40:I40" si="8">D11</f>
        <v>#DIV/0!</v>
      </c>
      <c r="E40" s="32">
        <f t="shared" si="8"/>
        <v>422.589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 t="e">
        <f t="shared" si="8"/>
        <v>#DIV/0!</v>
      </c>
    </row>
    <row r="41" spans="1:9" ht="15.75" thickBot="1" x14ac:dyDescent="0.3">
      <c r="A41" s="32">
        <v>2</v>
      </c>
      <c r="B41" s="375" t="str">
        <f>B14</f>
        <v>Măsuri pe termen mediu, de 2 până la 3 ani, vizând un program de investiţii</v>
      </c>
      <c r="C41" s="376"/>
      <c r="D41" s="75" t="e">
        <f t="shared" ref="D41:I41" si="9">D23</f>
        <v>#DIV/0!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 t="e">
        <f t="shared" si="9"/>
        <v>#DIV/0!</v>
      </c>
    </row>
    <row r="42" spans="1:9" ht="15.75" thickBot="1" x14ac:dyDescent="0.3">
      <c r="A42" s="32">
        <v>3</v>
      </c>
      <c r="B42" s="375" t="str">
        <f>B26</f>
        <v>Măsuri pe termen lung, de 3 până la 6 ani, vizând un program de investiţii</v>
      </c>
      <c r="C42" s="376"/>
      <c r="D42" s="75" t="e">
        <f t="shared" ref="D42:I42" si="10">D35</f>
        <v>#DIV/0!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 t="e">
        <f t="shared" si="10"/>
        <v>#DIV/0!</v>
      </c>
    </row>
    <row r="43" spans="1:9" ht="29.25" customHeight="1" thickBot="1" x14ac:dyDescent="0.3">
      <c r="A43" s="351" t="s">
        <v>45</v>
      </c>
      <c r="B43" s="352"/>
      <c r="C43" s="353"/>
      <c r="D43" s="80" t="e">
        <f>AVERAGE(D40:D42)</f>
        <v>#DIV/0!</v>
      </c>
      <c r="E43" s="67">
        <f>SUM(E40:E42)</f>
        <v>422.589</v>
      </c>
      <c r="F43" s="67">
        <f t="shared" ref="F43:H43" si="11">SUM(F40:F42)</f>
        <v>0</v>
      </c>
      <c r="G43" s="67">
        <f t="shared" si="11"/>
        <v>0</v>
      </c>
      <c r="H43" s="67">
        <f t="shared" si="11"/>
        <v>0</v>
      </c>
      <c r="I43" s="67" t="e">
        <f>AVERAGE(I40:I42)</f>
        <v>#DIV/0!</v>
      </c>
    </row>
    <row r="44" spans="1:9" s="121" customFormat="1" x14ac:dyDescent="0.25">
      <c r="G44" s="123"/>
      <c r="H44" s="123"/>
    </row>
    <row r="45" spans="1:9" s="121" customFormat="1" x14ac:dyDescent="0.25">
      <c r="G45" s="123"/>
      <c r="H45" s="123"/>
    </row>
    <row r="46" spans="1:9" s="121" customFormat="1" x14ac:dyDescent="0.25">
      <c r="G46" s="123"/>
      <c r="H46" s="123"/>
    </row>
    <row r="47" spans="1:9" s="121" customFormat="1" x14ac:dyDescent="0.25">
      <c r="G47" s="123"/>
      <c r="H47" s="123"/>
    </row>
    <row r="48" spans="1:9" s="121" customFormat="1" x14ac:dyDescent="0.25">
      <c r="G48" s="123"/>
      <c r="H48" s="123"/>
    </row>
    <row r="49" spans="7:8" s="121" customFormat="1" x14ac:dyDescent="0.25">
      <c r="G49" s="123"/>
      <c r="H49" s="123"/>
    </row>
    <row r="50" spans="7:8" s="121" customFormat="1" x14ac:dyDescent="0.25">
      <c r="G50" s="123"/>
      <c r="H50" s="123"/>
    </row>
    <row r="51" spans="7:8" s="121" customFormat="1" x14ac:dyDescent="0.25">
      <c r="G51" s="123"/>
      <c r="H51" s="123"/>
    </row>
    <row r="52" spans="7:8" s="121" customFormat="1" x14ac:dyDescent="0.25">
      <c r="G52" s="123"/>
      <c r="H52" s="123"/>
    </row>
    <row r="53" spans="7:8" s="121" customFormat="1" x14ac:dyDescent="0.25">
      <c r="G53" s="123"/>
      <c r="H53" s="123"/>
    </row>
    <row r="54" spans="7:8" s="121" customFormat="1" x14ac:dyDescent="0.25">
      <c r="G54" s="123"/>
      <c r="H54" s="123"/>
    </row>
    <row r="55" spans="7:8" s="121" customFormat="1" x14ac:dyDescent="0.25">
      <c r="G55" s="123"/>
      <c r="H55" s="123"/>
    </row>
    <row r="56" spans="7:8" s="121" customFormat="1" x14ac:dyDescent="0.25">
      <c r="G56" s="123"/>
      <c r="H56" s="123"/>
    </row>
    <row r="57" spans="7:8" s="121" customFormat="1" x14ac:dyDescent="0.25">
      <c r="G57" s="123"/>
      <c r="H57" s="123"/>
    </row>
    <row r="58" spans="7:8" s="121" customFormat="1" x14ac:dyDescent="0.25">
      <c r="G58" s="123"/>
      <c r="H58" s="123"/>
    </row>
    <row r="59" spans="7:8" s="121" customFormat="1" x14ac:dyDescent="0.25">
      <c r="G59" s="123"/>
      <c r="H59" s="123"/>
    </row>
    <row r="60" spans="7:8" s="121" customFormat="1" x14ac:dyDescent="0.25">
      <c r="G60" s="123"/>
      <c r="H60" s="123"/>
    </row>
    <row r="61" spans="7:8" s="121" customFormat="1" x14ac:dyDescent="0.25">
      <c r="G61" s="123"/>
      <c r="H61" s="123"/>
    </row>
    <row r="62" spans="7:8" s="121" customFormat="1" x14ac:dyDescent="0.25">
      <c r="G62" s="123"/>
      <c r="H62" s="123"/>
    </row>
    <row r="63" spans="7:8" s="121" customFormat="1" x14ac:dyDescent="0.25">
      <c r="G63" s="123"/>
      <c r="H63" s="123"/>
    </row>
    <row r="64" spans="7:8" s="121" customFormat="1" x14ac:dyDescent="0.25">
      <c r="G64" s="123"/>
      <c r="H64" s="123"/>
    </row>
    <row r="65" spans="7:8" s="121" customFormat="1" x14ac:dyDescent="0.25">
      <c r="G65" s="123"/>
      <c r="H65" s="123"/>
    </row>
    <row r="66" spans="7:8" s="121" customFormat="1" x14ac:dyDescent="0.25">
      <c r="G66" s="123"/>
      <c r="H66" s="123"/>
    </row>
    <row r="67" spans="7:8" s="121" customFormat="1" x14ac:dyDescent="0.25">
      <c r="G67" s="123"/>
      <c r="H67" s="123"/>
    </row>
    <row r="68" spans="7:8" s="121" customFormat="1" x14ac:dyDescent="0.25">
      <c r="G68" s="123"/>
      <c r="H68" s="123"/>
    </row>
    <row r="69" spans="7:8" s="121" customFormat="1" x14ac:dyDescent="0.25">
      <c r="G69" s="123"/>
      <c r="H69" s="123"/>
    </row>
    <row r="70" spans="7:8" s="121" customFormat="1" x14ac:dyDescent="0.25">
      <c r="G70" s="123"/>
      <c r="H70" s="123"/>
    </row>
    <row r="71" spans="7:8" s="121" customFormat="1" x14ac:dyDescent="0.25">
      <c r="G71" s="123"/>
      <c r="H71" s="123"/>
    </row>
    <row r="72" spans="7:8" s="121" customFormat="1" x14ac:dyDescent="0.25">
      <c r="G72" s="123"/>
      <c r="H72" s="123"/>
    </row>
    <row r="73" spans="7:8" s="121" customFormat="1" x14ac:dyDescent="0.25">
      <c r="G73" s="123"/>
      <c r="H73" s="123"/>
    </row>
    <row r="74" spans="7:8" s="121" customFormat="1" x14ac:dyDescent="0.25">
      <c r="G74" s="123"/>
      <c r="H74" s="123"/>
    </row>
    <row r="75" spans="7:8" s="121" customFormat="1" x14ac:dyDescent="0.25">
      <c r="G75" s="123"/>
      <c r="H75" s="123"/>
    </row>
    <row r="76" spans="7:8" s="121" customFormat="1" x14ac:dyDescent="0.25">
      <c r="G76" s="123"/>
      <c r="H76" s="123"/>
    </row>
    <row r="77" spans="7:8" s="121" customFormat="1" x14ac:dyDescent="0.25">
      <c r="G77" s="123"/>
      <c r="H77" s="123"/>
    </row>
    <row r="78" spans="7:8" s="121" customFormat="1" x14ac:dyDescent="0.25">
      <c r="G78" s="123"/>
      <c r="H78" s="123"/>
    </row>
    <row r="79" spans="7:8" s="121" customFormat="1" x14ac:dyDescent="0.25">
      <c r="G79" s="123"/>
      <c r="H79" s="123"/>
    </row>
    <row r="80" spans="7:8" s="121" customFormat="1" x14ac:dyDescent="0.25">
      <c r="G80" s="123"/>
      <c r="H80" s="123"/>
    </row>
    <row r="81" spans="7:8" s="121" customFormat="1" x14ac:dyDescent="0.25">
      <c r="G81" s="123"/>
      <c r="H81" s="123"/>
    </row>
    <row r="82" spans="7:8" s="121" customFormat="1" x14ac:dyDescent="0.25">
      <c r="G82" s="123"/>
      <c r="H82" s="123"/>
    </row>
    <row r="83" spans="7:8" s="121" customFormat="1" x14ac:dyDescent="0.25">
      <c r="G83" s="123"/>
      <c r="H83" s="123"/>
    </row>
    <row r="84" spans="7:8" s="121" customFormat="1" x14ac:dyDescent="0.25">
      <c r="G84" s="123"/>
      <c r="H84" s="123"/>
    </row>
    <row r="85" spans="7:8" s="121" customFormat="1" x14ac:dyDescent="0.25">
      <c r="G85" s="123"/>
      <c r="H85" s="123"/>
    </row>
    <row r="86" spans="7:8" s="121" customFormat="1" x14ac:dyDescent="0.25">
      <c r="G86" s="123"/>
      <c r="H86" s="123"/>
    </row>
    <row r="87" spans="7:8" s="121" customFormat="1" x14ac:dyDescent="0.25">
      <c r="G87" s="123"/>
      <c r="H87" s="123"/>
    </row>
    <row r="88" spans="7:8" s="121" customFormat="1" x14ac:dyDescent="0.25">
      <c r="G88" s="123"/>
      <c r="H88" s="123"/>
    </row>
    <row r="89" spans="7:8" s="121" customFormat="1" x14ac:dyDescent="0.25">
      <c r="G89" s="123"/>
      <c r="H89" s="123"/>
    </row>
    <row r="90" spans="7:8" s="121" customFormat="1" x14ac:dyDescent="0.25">
      <c r="G90" s="123"/>
      <c r="H90" s="123"/>
    </row>
    <row r="91" spans="7:8" s="121" customFormat="1" x14ac:dyDescent="0.25">
      <c r="G91" s="123"/>
      <c r="H91" s="123"/>
    </row>
    <row r="92" spans="7:8" s="121" customFormat="1" x14ac:dyDescent="0.25">
      <c r="G92" s="123"/>
      <c r="H92" s="123"/>
    </row>
    <row r="93" spans="7:8" s="121" customFormat="1" x14ac:dyDescent="0.25">
      <c r="G93" s="123"/>
      <c r="H93" s="123"/>
    </row>
    <row r="94" spans="7:8" s="121" customFormat="1" x14ac:dyDescent="0.25">
      <c r="G94" s="123"/>
      <c r="H94" s="123"/>
    </row>
    <row r="95" spans="7:8" s="121" customFormat="1" x14ac:dyDescent="0.25">
      <c r="G95" s="123"/>
      <c r="H95" s="123"/>
    </row>
    <row r="96" spans="7:8" s="121" customFormat="1" x14ac:dyDescent="0.25">
      <c r="G96" s="123"/>
      <c r="H96" s="123"/>
    </row>
    <row r="97" spans="7:8" s="121" customFormat="1" x14ac:dyDescent="0.25">
      <c r="G97" s="123"/>
      <c r="H97" s="123"/>
    </row>
    <row r="98" spans="7:8" s="121" customFormat="1" x14ac:dyDescent="0.25">
      <c r="G98" s="123"/>
      <c r="H98" s="123"/>
    </row>
    <row r="99" spans="7:8" s="121" customFormat="1" x14ac:dyDescent="0.25">
      <c r="G99" s="123"/>
      <c r="H99" s="123"/>
    </row>
    <row r="100" spans="7:8" s="121" customFormat="1" x14ac:dyDescent="0.25">
      <c r="G100" s="123"/>
      <c r="H100" s="123"/>
    </row>
    <row r="101" spans="7:8" s="121" customFormat="1" x14ac:dyDescent="0.25">
      <c r="G101" s="123"/>
      <c r="H101" s="123"/>
    </row>
    <row r="102" spans="7:8" s="121" customFormat="1" x14ac:dyDescent="0.25">
      <c r="G102" s="123"/>
      <c r="H102" s="123"/>
    </row>
    <row r="103" spans="7:8" s="121" customFormat="1" x14ac:dyDescent="0.25">
      <c r="G103" s="123"/>
      <c r="H103" s="123"/>
    </row>
    <row r="104" spans="7:8" s="121" customFormat="1" x14ac:dyDescent="0.25">
      <c r="G104" s="123"/>
      <c r="H104" s="123"/>
    </row>
    <row r="105" spans="7:8" s="121" customFormat="1" x14ac:dyDescent="0.25">
      <c r="G105" s="123"/>
      <c r="H105" s="123"/>
    </row>
    <row r="106" spans="7:8" s="121" customFormat="1" x14ac:dyDescent="0.25">
      <c r="G106" s="123"/>
      <c r="H106" s="123"/>
    </row>
    <row r="107" spans="7:8" s="121" customFormat="1" x14ac:dyDescent="0.25">
      <c r="G107" s="123"/>
      <c r="H107" s="123"/>
    </row>
    <row r="108" spans="7:8" s="121" customFormat="1" x14ac:dyDescent="0.25">
      <c r="G108" s="123"/>
      <c r="H108" s="123"/>
    </row>
    <row r="109" spans="7:8" s="121" customFormat="1" x14ac:dyDescent="0.25">
      <c r="G109" s="123"/>
      <c r="H109" s="123"/>
    </row>
    <row r="110" spans="7:8" s="121" customFormat="1" x14ac:dyDescent="0.25">
      <c r="G110" s="123"/>
      <c r="H110" s="123"/>
    </row>
    <row r="111" spans="7:8" s="121" customFormat="1" x14ac:dyDescent="0.25">
      <c r="G111" s="123"/>
      <c r="H111" s="123"/>
    </row>
    <row r="112" spans="7:8" s="121" customFormat="1" x14ac:dyDescent="0.25">
      <c r="G112" s="123"/>
      <c r="H112" s="123"/>
    </row>
    <row r="113" spans="7:8" s="121" customFormat="1" x14ac:dyDescent="0.25">
      <c r="G113" s="123"/>
      <c r="H113" s="123"/>
    </row>
    <row r="114" spans="7:8" s="121" customFormat="1" x14ac:dyDescent="0.25">
      <c r="G114" s="123"/>
      <c r="H114" s="123"/>
    </row>
    <row r="115" spans="7:8" s="121" customFormat="1" x14ac:dyDescent="0.25">
      <c r="G115" s="123"/>
      <c r="H115" s="123"/>
    </row>
    <row r="116" spans="7:8" s="121" customFormat="1" x14ac:dyDescent="0.25">
      <c r="G116" s="123"/>
      <c r="H116" s="123"/>
    </row>
    <row r="117" spans="7:8" s="121" customFormat="1" x14ac:dyDescent="0.25">
      <c r="G117" s="123"/>
      <c r="H117" s="123"/>
    </row>
    <row r="118" spans="7:8" s="121" customFormat="1" x14ac:dyDescent="0.25">
      <c r="G118" s="123"/>
      <c r="H118" s="123"/>
    </row>
    <row r="119" spans="7:8" s="121" customFormat="1" x14ac:dyDescent="0.25">
      <c r="G119" s="123"/>
      <c r="H119" s="123"/>
    </row>
    <row r="120" spans="7:8" s="121" customFormat="1" x14ac:dyDescent="0.25">
      <c r="G120" s="123"/>
      <c r="H120" s="123"/>
    </row>
    <row r="121" spans="7:8" s="121" customFormat="1" x14ac:dyDescent="0.25">
      <c r="G121" s="123"/>
      <c r="H121" s="123"/>
    </row>
    <row r="122" spans="7:8" s="121" customFormat="1" x14ac:dyDescent="0.25">
      <c r="G122" s="123"/>
      <c r="H122" s="123"/>
    </row>
    <row r="123" spans="7:8" s="121" customFormat="1" x14ac:dyDescent="0.25">
      <c r="G123" s="123"/>
      <c r="H123" s="123"/>
    </row>
    <row r="124" spans="7:8" s="121" customFormat="1" x14ac:dyDescent="0.25">
      <c r="G124" s="123"/>
      <c r="H124" s="123"/>
    </row>
    <row r="125" spans="7:8" s="121" customFormat="1" x14ac:dyDescent="0.25">
      <c r="G125" s="123"/>
      <c r="H125" s="123"/>
    </row>
    <row r="126" spans="7:8" s="121" customFormat="1" x14ac:dyDescent="0.25">
      <c r="G126" s="123"/>
      <c r="H126" s="123"/>
    </row>
    <row r="127" spans="7:8" s="121" customFormat="1" x14ac:dyDescent="0.25">
      <c r="G127" s="123"/>
      <c r="H127" s="123"/>
    </row>
    <row r="128" spans="7:8" s="121" customFormat="1" x14ac:dyDescent="0.25">
      <c r="G128" s="123"/>
      <c r="H128" s="123"/>
    </row>
    <row r="129" spans="7:8" s="121" customFormat="1" x14ac:dyDescent="0.25">
      <c r="G129" s="123"/>
      <c r="H129" s="123"/>
    </row>
    <row r="130" spans="7:8" s="121" customFormat="1" x14ac:dyDescent="0.25">
      <c r="G130" s="123"/>
      <c r="H130" s="123"/>
    </row>
    <row r="131" spans="7:8" s="121" customFormat="1" x14ac:dyDescent="0.25">
      <c r="G131" s="123"/>
      <c r="H131" s="123"/>
    </row>
    <row r="132" spans="7:8" s="121" customFormat="1" x14ac:dyDescent="0.25">
      <c r="G132" s="123"/>
      <c r="H132" s="123"/>
    </row>
    <row r="133" spans="7:8" s="121" customFormat="1" x14ac:dyDescent="0.25">
      <c r="G133" s="123"/>
      <c r="H133" s="123"/>
    </row>
    <row r="134" spans="7:8" s="121" customFormat="1" x14ac:dyDescent="0.25">
      <c r="G134" s="123"/>
      <c r="H134" s="123"/>
    </row>
    <row r="135" spans="7:8" s="121" customFormat="1" x14ac:dyDescent="0.25">
      <c r="G135" s="123"/>
      <c r="H135" s="123"/>
    </row>
    <row r="136" spans="7:8" s="121" customFormat="1" x14ac:dyDescent="0.25">
      <c r="G136" s="123"/>
      <c r="H136" s="123"/>
    </row>
    <row r="137" spans="7:8" s="121" customFormat="1" x14ac:dyDescent="0.25">
      <c r="G137" s="123"/>
      <c r="H137" s="123"/>
    </row>
    <row r="138" spans="7:8" s="121" customFormat="1" x14ac:dyDescent="0.25">
      <c r="G138" s="123"/>
      <c r="H138" s="123"/>
    </row>
    <row r="139" spans="7:8" s="121" customFormat="1" x14ac:dyDescent="0.25">
      <c r="G139" s="123"/>
      <c r="H139" s="123"/>
    </row>
    <row r="140" spans="7:8" s="121" customFormat="1" x14ac:dyDescent="0.25">
      <c r="G140" s="123"/>
      <c r="H140" s="123"/>
    </row>
    <row r="141" spans="7:8" s="121" customFormat="1" x14ac:dyDescent="0.25">
      <c r="G141" s="123"/>
      <c r="H141" s="123"/>
    </row>
    <row r="142" spans="7:8" s="121" customFormat="1" x14ac:dyDescent="0.25">
      <c r="G142" s="123"/>
      <c r="H142" s="123"/>
    </row>
    <row r="143" spans="7:8" s="121" customFormat="1" x14ac:dyDescent="0.25">
      <c r="G143" s="123"/>
      <c r="H143" s="123"/>
    </row>
    <row r="144" spans="7:8" s="121" customFormat="1" x14ac:dyDescent="0.25">
      <c r="G144" s="123"/>
      <c r="H144" s="123"/>
    </row>
    <row r="145" spans="7:8" s="121" customFormat="1" x14ac:dyDescent="0.25">
      <c r="G145" s="123"/>
      <c r="H145" s="123"/>
    </row>
    <row r="146" spans="7:8" s="121" customFormat="1" x14ac:dyDescent="0.25">
      <c r="G146" s="123"/>
      <c r="H146" s="123"/>
    </row>
    <row r="147" spans="7:8" s="121" customFormat="1" x14ac:dyDescent="0.25">
      <c r="G147" s="123"/>
      <c r="H147" s="123"/>
    </row>
    <row r="148" spans="7:8" s="121" customFormat="1" x14ac:dyDescent="0.25">
      <c r="G148" s="123"/>
      <c r="H148" s="123"/>
    </row>
    <row r="149" spans="7:8" s="121" customFormat="1" x14ac:dyDescent="0.25">
      <c r="G149" s="123"/>
      <c r="H149" s="123"/>
    </row>
    <row r="150" spans="7:8" s="121" customFormat="1" x14ac:dyDescent="0.25">
      <c r="G150" s="123"/>
      <c r="H150" s="123"/>
    </row>
    <row r="151" spans="7:8" s="121" customFormat="1" x14ac:dyDescent="0.25">
      <c r="G151" s="123"/>
      <c r="H151" s="123"/>
    </row>
    <row r="152" spans="7:8" s="121" customFormat="1" x14ac:dyDescent="0.25">
      <c r="G152" s="123"/>
      <c r="H152" s="123"/>
    </row>
    <row r="153" spans="7:8" s="121" customFormat="1" x14ac:dyDescent="0.25">
      <c r="G153" s="123"/>
      <c r="H153" s="123"/>
    </row>
    <row r="154" spans="7:8" s="121" customFormat="1" x14ac:dyDescent="0.25">
      <c r="G154" s="123"/>
      <c r="H154" s="123"/>
    </row>
    <row r="155" spans="7:8" s="121" customFormat="1" x14ac:dyDescent="0.25">
      <c r="G155" s="123"/>
      <c r="H155" s="123"/>
    </row>
    <row r="156" spans="7:8" s="121" customFormat="1" x14ac:dyDescent="0.25">
      <c r="G156" s="123"/>
      <c r="H156" s="123"/>
    </row>
    <row r="157" spans="7:8" s="121" customFormat="1" x14ac:dyDescent="0.25">
      <c r="G157" s="123"/>
      <c r="H157" s="123"/>
    </row>
    <row r="158" spans="7:8" s="121" customFormat="1" x14ac:dyDescent="0.25">
      <c r="G158" s="123"/>
      <c r="H158" s="123"/>
    </row>
    <row r="159" spans="7:8" s="121" customFormat="1" x14ac:dyDescent="0.25">
      <c r="G159" s="123"/>
      <c r="H159" s="123"/>
    </row>
    <row r="160" spans="7:8" s="121" customFormat="1" x14ac:dyDescent="0.25">
      <c r="G160" s="123"/>
      <c r="H160" s="123"/>
    </row>
    <row r="161" spans="7:8" s="121" customFormat="1" x14ac:dyDescent="0.25">
      <c r="G161" s="123"/>
      <c r="H161" s="123"/>
    </row>
    <row r="162" spans="7:8" s="121" customFormat="1" x14ac:dyDescent="0.25">
      <c r="G162" s="123"/>
      <c r="H162" s="123"/>
    </row>
    <row r="163" spans="7:8" s="121" customFormat="1" x14ac:dyDescent="0.25">
      <c r="G163" s="123"/>
      <c r="H163" s="123"/>
    </row>
    <row r="164" spans="7:8" s="121" customFormat="1" x14ac:dyDescent="0.25">
      <c r="G164" s="123"/>
      <c r="H164" s="123"/>
    </row>
    <row r="165" spans="7:8" s="121" customFormat="1" x14ac:dyDescent="0.25">
      <c r="G165" s="123"/>
      <c r="H165" s="123"/>
    </row>
    <row r="166" spans="7:8" s="121" customFormat="1" x14ac:dyDescent="0.25">
      <c r="G166" s="123"/>
      <c r="H166" s="123"/>
    </row>
    <row r="167" spans="7:8" s="121" customFormat="1" x14ac:dyDescent="0.25">
      <c r="G167" s="123"/>
      <c r="H167" s="123"/>
    </row>
    <row r="168" spans="7:8" s="121" customFormat="1" x14ac:dyDescent="0.25">
      <c r="G168" s="123"/>
      <c r="H168" s="123"/>
    </row>
    <row r="169" spans="7:8" s="121" customFormat="1" x14ac:dyDescent="0.25">
      <c r="G169" s="123"/>
      <c r="H169" s="123"/>
    </row>
    <row r="170" spans="7:8" s="121" customFormat="1" x14ac:dyDescent="0.25">
      <c r="G170" s="123"/>
      <c r="H170" s="123"/>
    </row>
    <row r="171" spans="7:8" s="121" customFormat="1" x14ac:dyDescent="0.25">
      <c r="G171" s="123"/>
      <c r="H171" s="123"/>
    </row>
    <row r="172" spans="7:8" s="121" customFormat="1" x14ac:dyDescent="0.25">
      <c r="G172" s="123"/>
      <c r="H172" s="123"/>
    </row>
    <row r="173" spans="7:8" s="121" customFormat="1" x14ac:dyDescent="0.25">
      <c r="G173" s="123"/>
      <c r="H173" s="123"/>
    </row>
    <row r="174" spans="7:8" s="121" customFormat="1" x14ac:dyDescent="0.25">
      <c r="G174" s="123"/>
      <c r="H174" s="123"/>
    </row>
    <row r="175" spans="7:8" s="121" customFormat="1" x14ac:dyDescent="0.25">
      <c r="G175" s="123"/>
      <c r="H175" s="123"/>
    </row>
    <row r="176" spans="7:8" s="121" customFormat="1" x14ac:dyDescent="0.25">
      <c r="G176" s="123"/>
      <c r="H176" s="123"/>
    </row>
    <row r="177" spans="7:8" s="121" customFormat="1" x14ac:dyDescent="0.25">
      <c r="G177" s="123"/>
      <c r="H177" s="123"/>
    </row>
    <row r="178" spans="7:8" s="121" customFormat="1" x14ac:dyDescent="0.25">
      <c r="G178" s="123"/>
      <c r="H178" s="123"/>
    </row>
    <row r="179" spans="7:8" s="121" customFormat="1" x14ac:dyDescent="0.25">
      <c r="G179" s="123"/>
      <c r="H179" s="123"/>
    </row>
    <row r="180" spans="7:8" s="121" customFormat="1" x14ac:dyDescent="0.25">
      <c r="G180" s="123"/>
      <c r="H180" s="123"/>
    </row>
    <row r="181" spans="7:8" s="121" customFormat="1" x14ac:dyDescent="0.25">
      <c r="G181" s="123"/>
      <c r="H181" s="123"/>
    </row>
    <row r="182" spans="7:8" s="121" customFormat="1" x14ac:dyDescent="0.25">
      <c r="G182" s="123"/>
      <c r="H182" s="123"/>
    </row>
    <row r="183" spans="7:8" s="121" customFormat="1" x14ac:dyDescent="0.25">
      <c r="G183" s="123"/>
      <c r="H183" s="123"/>
    </row>
    <row r="184" spans="7:8" s="121" customFormat="1" x14ac:dyDescent="0.25">
      <c r="G184" s="123"/>
      <c r="H184" s="123"/>
    </row>
    <row r="185" spans="7:8" s="121" customFormat="1" x14ac:dyDescent="0.25">
      <c r="G185" s="123"/>
      <c r="H185" s="123"/>
    </row>
    <row r="186" spans="7:8" s="121" customFormat="1" x14ac:dyDescent="0.25">
      <c r="G186" s="123"/>
      <c r="H186" s="123"/>
    </row>
    <row r="187" spans="7:8" s="121" customFormat="1" x14ac:dyDescent="0.25">
      <c r="G187" s="123"/>
      <c r="H187" s="123"/>
    </row>
    <row r="188" spans="7:8" s="121" customFormat="1" x14ac:dyDescent="0.25">
      <c r="G188" s="123"/>
      <c r="H188" s="123"/>
    </row>
    <row r="189" spans="7:8" s="121" customFormat="1" x14ac:dyDescent="0.25">
      <c r="G189" s="123"/>
      <c r="H189" s="123"/>
    </row>
    <row r="190" spans="7:8" s="121" customFormat="1" x14ac:dyDescent="0.25">
      <c r="G190" s="123"/>
      <c r="H190" s="123"/>
    </row>
    <row r="191" spans="7:8" s="121" customFormat="1" x14ac:dyDescent="0.25">
      <c r="G191" s="123"/>
      <c r="H191" s="123"/>
    </row>
    <row r="192" spans="7:8" s="121" customFormat="1" x14ac:dyDescent="0.25">
      <c r="G192" s="123"/>
      <c r="H192" s="123"/>
    </row>
    <row r="193" spans="7:8" s="121" customFormat="1" x14ac:dyDescent="0.25">
      <c r="G193" s="123"/>
      <c r="H193" s="123"/>
    </row>
    <row r="194" spans="7:8" s="121" customFormat="1" x14ac:dyDescent="0.25">
      <c r="G194" s="123"/>
      <c r="H194" s="123"/>
    </row>
    <row r="195" spans="7:8" s="121" customFormat="1" x14ac:dyDescent="0.25">
      <c r="G195" s="123"/>
      <c r="H195" s="123"/>
    </row>
    <row r="196" spans="7:8" s="121" customFormat="1" x14ac:dyDescent="0.25">
      <c r="G196" s="123"/>
      <c r="H196" s="123"/>
    </row>
    <row r="197" spans="7:8" s="121" customFormat="1" x14ac:dyDescent="0.25">
      <c r="G197" s="123"/>
      <c r="H197" s="123"/>
    </row>
    <row r="198" spans="7:8" s="121" customFormat="1" x14ac:dyDescent="0.25">
      <c r="G198" s="123"/>
      <c r="H198" s="123"/>
    </row>
    <row r="199" spans="7:8" s="121" customFormat="1" x14ac:dyDescent="0.25">
      <c r="G199" s="123"/>
      <c r="H199" s="123"/>
    </row>
    <row r="200" spans="7:8" s="121" customFormat="1" x14ac:dyDescent="0.25">
      <c r="G200" s="123"/>
      <c r="H200" s="123"/>
    </row>
    <row r="201" spans="7:8" s="121" customFormat="1" x14ac:dyDescent="0.25">
      <c r="G201" s="123"/>
      <c r="H201" s="123"/>
    </row>
    <row r="202" spans="7:8" s="121" customFormat="1" x14ac:dyDescent="0.25">
      <c r="G202" s="123"/>
      <c r="H202" s="123"/>
    </row>
    <row r="203" spans="7:8" s="121" customFormat="1" x14ac:dyDescent="0.25">
      <c r="G203" s="123"/>
      <c r="H203" s="123"/>
    </row>
    <row r="204" spans="7:8" s="121" customFormat="1" x14ac:dyDescent="0.25">
      <c r="G204" s="123"/>
      <c r="H204" s="123"/>
    </row>
    <row r="205" spans="7:8" s="121" customFormat="1" x14ac:dyDescent="0.25">
      <c r="G205" s="123"/>
      <c r="H205" s="123"/>
    </row>
    <row r="206" spans="7:8" s="121" customFormat="1" x14ac:dyDescent="0.25">
      <c r="G206" s="123"/>
      <c r="H206" s="123"/>
    </row>
    <row r="207" spans="7:8" s="121" customFormat="1" x14ac:dyDescent="0.25">
      <c r="G207" s="123"/>
      <c r="H207" s="123"/>
    </row>
    <row r="208" spans="7:8" s="121" customFormat="1" x14ac:dyDescent="0.25">
      <c r="G208" s="123"/>
      <c r="H208" s="123"/>
    </row>
    <row r="209" spans="7:8" s="121" customFormat="1" x14ac:dyDescent="0.25">
      <c r="G209" s="123"/>
      <c r="H209" s="123"/>
    </row>
    <row r="210" spans="7:8" s="121" customFormat="1" x14ac:dyDescent="0.25">
      <c r="G210" s="123"/>
      <c r="H210" s="123"/>
    </row>
    <row r="211" spans="7:8" s="121" customFormat="1" x14ac:dyDescent="0.25">
      <c r="G211" s="123"/>
      <c r="H211" s="123"/>
    </row>
    <row r="212" spans="7:8" s="121" customFormat="1" x14ac:dyDescent="0.25">
      <c r="G212" s="123"/>
      <c r="H212" s="123"/>
    </row>
    <row r="213" spans="7:8" s="121" customFormat="1" x14ac:dyDescent="0.25">
      <c r="G213" s="123"/>
      <c r="H213" s="123"/>
    </row>
    <row r="214" spans="7:8" s="121" customFormat="1" x14ac:dyDescent="0.25">
      <c r="G214" s="123"/>
      <c r="H214" s="123"/>
    </row>
    <row r="215" spans="7:8" s="121" customFormat="1" x14ac:dyDescent="0.25">
      <c r="G215" s="123"/>
      <c r="H215" s="123"/>
    </row>
    <row r="216" spans="7:8" s="121" customFormat="1" x14ac:dyDescent="0.25">
      <c r="G216" s="123"/>
      <c r="H216" s="123"/>
    </row>
    <row r="217" spans="7:8" s="121" customFormat="1" x14ac:dyDescent="0.25">
      <c r="G217" s="123"/>
      <c r="H217" s="123"/>
    </row>
    <row r="218" spans="7:8" s="121" customFormat="1" x14ac:dyDescent="0.25">
      <c r="G218" s="123"/>
      <c r="H218" s="123"/>
    </row>
    <row r="219" spans="7:8" s="121" customFormat="1" x14ac:dyDescent="0.25">
      <c r="G219" s="123"/>
      <c r="H219" s="123"/>
    </row>
    <row r="220" spans="7:8" s="121" customFormat="1" x14ac:dyDescent="0.25">
      <c r="G220" s="123"/>
      <c r="H220" s="123"/>
    </row>
    <row r="221" spans="7:8" s="121" customFormat="1" x14ac:dyDescent="0.25">
      <c r="G221" s="123"/>
      <c r="H221" s="123"/>
    </row>
    <row r="222" spans="7:8" s="121" customFormat="1" x14ac:dyDescent="0.25">
      <c r="G222" s="123"/>
      <c r="H222" s="123"/>
    </row>
    <row r="223" spans="7:8" s="121" customFormat="1" x14ac:dyDescent="0.25">
      <c r="G223" s="123"/>
      <c r="H223" s="123"/>
    </row>
    <row r="224" spans="7:8" s="121" customFormat="1" x14ac:dyDescent="0.25">
      <c r="G224" s="123"/>
      <c r="H224" s="123"/>
    </row>
    <row r="225" spans="7:8" s="121" customFormat="1" x14ac:dyDescent="0.25">
      <c r="G225" s="123"/>
      <c r="H225" s="123"/>
    </row>
    <row r="226" spans="7:8" s="121" customFormat="1" x14ac:dyDescent="0.25">
      <c r="G226" s="123"/>
      <c r="H226" s="123"/>
    </row>
    <row r="227" spans="7:8" s="121" customFormat="1" x14ac:dyDescent="0.25">
      <c r="G227" s="123"/>
      <c r="H227" s="123"/>
    </row>
    <row r="228" spans="7:8" s="121" customFormat="1" x14ac:dyDescent="0.25">
      <c r="G228" s="123"/>
      <c r="H228" s="123"/>
    </row>
    <row r="229" spans="7:8" s="121" customFormat="1" x14ac:dyDescent="0.25">
      <c r="G229" s="123"/>
      <c r="H229" s="123"/>
    </row>
    <row r="230" spans="7:8" s="121" customFormat="1" x14ac:dyDescent="0.25">
      <c r="G230" s="123"/>
      <c r="H230" s="123"/>
    </row>
    <row r="231" spans="7:8" s="121" customFormat="1" x14ac:dyDescent="0.25">
      <c r="G231" s="123"/>
      <c r="H231" s="123"/>
    </row>
    <row r="232" spans="7:8" s="121" customFormat="1" x14ac:dyDescent="0.25">
      <c r="G232" s="123"/>
      <c r="H232" s="123"/>
    </row>
    <row r="233" spans="7:8" s="121" customFormat="1" x14ac:dyDescent="0.25">
      <c r="G233" s="123"/>
      <c r="H233" s="123"/>
    </row>
    <row r="234" spans="7:8" s="121" customFormat="1" x14ac:dyDescent="0.25">
      <c r="G234" s="123"/>
      <c r="H234" s="123"/>
    </row>
    <row r="235" spans="7:8" s="121" customFormat="1" x14ac:dyDescent="0.25">
      <c r="G235" s="123"/>
      <c r="H235" s="123"/>
    </row>
    <row r="236" spans="7:8" s="121" customFormat="1" x14ac:dyDescent="0.25">
      <c r="G236" s="123"/>
      <c r="H236" s="123"/>
    </row>
    <row r="237" spans="7:8" s="121" customFormat="1" x14ac:dyDescent="0.25">
      <c r="G237" s="123"/>
      <c r="H237" s="123"/>
    </row>
    <row r="238" spans="7:8" s="121" customFormat="1" x14ac:dyDescent="0.25">
      <c r="G238" s="123"/>
      <c r="H238" s="123"/>
    </row>
    <row r="239" spans="7:8" s="121" customFormat="1" x14ac:dyDescent="0.25">
      <c r="G239" s="123"/>
      <c r="H239" s="123"/>
    </row>
    <row r="240" spans="7:8" s="121" customFormat="1" x14ac:dyDescent="0.25">
      <c r="G240" s="123"/>
      <c r="H240" s="123"/>
    </row>
    <row r="241" spans="7:8" s="121" customFormat="1" x14ac:dyDescent="0.25">
      <c r="G241" s="123"/>
      <c r="H241" s="123"/>
    </row>
    <row r="242" spans="7:8" s="121" customFormat="1" x14ac:dyDescent="0.25">
      <c r="G242" s="123"/>
      <c r="H242" s="123"/>
    </row>
    <row r="243" spans="7:8" s="121" customFormat="1" x14ac:dyDescent="0.25">
      <c r="G243" s="123"/>
      <c r="H243" s="123"/>
    </row>
    <row r="244" spans="7:8" s="121" customFormat="1" x14ac:dyDescent="0.25">
      <c r="G244" s="123"/>
      <c r="H244" s="123"/>
    </row>
    <row r="245" spans="7:8" s="121" customFormat="1" x14ac:dyDescent="0.25">
      <c r="G245" s="123"/>
      <c r="H245" s="123"/>
    </row>
    <row r="246" spans="7:8" s="121" customFormat="1" x14ac:dyDescent="0.25">
      <c r="G246" s="123"/>
      <c r="H246" s="123"/>
    </row>
    <row r="247" spans="7:8" s="121" customFormat="1" x14ac:dyDescent="0.25">
      <c r="G247" s="123"/>
      <c r="H247" s="123"/>
    </row>
    <row r="248" spans="7:8" s="121" customFormat="1" x14ac:dyDescent="0.25">
      <c r="G248" s="123"/>
      <c r="H248" s="123"/>
    </row>
    <row r="249" spans="7:8" s="121" customFormat="1" x14ac:dyDescent="0.25">
      <c r="G249" s="123"/>
      <c r="H249" s="123"/>
    </row>
    <row r="250" spans="7:8" s="121" customFormat="1" x14ac:dyDescent="0.25">
      <c r="G250" s="123"/>
      <c r="H250" s="123"/>
    </row>
    <row r="251" spans="7:8" s="121" customFormat="1" x14ac:dyDescent="0.25">
      <c r="G251" s="123"/>
      <c r="H251" s="123"/>
    </row>
    <row r="252" spans="7:8" s="121" customFormat="1" x14ac:dyDescent="0.25">
      <c r="G252" s="123"/>
      <c r="H252" s="123"/>
    </row>
    <row r="253" spans="7:8" s="121" customFormat="1" x14ac:dyDescent="0.25">
      <c r="G253" s="123"/>
      <c r="H253" s="123"/>
    </row>
    <row r="254" spans="7:8" s="121" customFormat="1" x14ac:dyDescent="0.25">
      <c r="G254" s="123"/>
      <c r="H254" s="123"/>
    </row>
    <row r="255" spans="7:8" s="121" customFormat="1" x14ac:dyDescent="0.25">
      <c r="G255" s="123"/>
      <c r="H255" s="123"/>
    </row>
    <row r="256" spans="7:8" s="121" customFormat="1" x14ac:dyDescent="0.25">
      <c r="G256" s="123"/>
      <c r="H256" s="123"/>
    </row>
    <row r="257" spans="7:8" s="121" customFormat="1" x14ac:dyDescent="0.25">
      <c r="G257" s="123"/>
      <c r="H257" s="123"/>
    </row>
    <row r="258" spans="7:8" s="121" customFormat="1" x14ac:dyDescent="0.25">
      <c r="G258" s="123"/>
      <c r="H258" s="123"/>
    </row>
    <row r="259" spans="7:8" s="121" customFormat="1" x14ac:dyDescent="0.25">
      <c r="G259" s="123"/>
      <c r="H259" s="123"/>
    </row>
    <row r="260" spans="7:8" s="121" customFormat="1" x14ac:dyDescent="0.25">
      <c r="G260" s="123"/>
      <c r="H260" s="123"/>
    </row>
    <row r="261" spans="7:8" s="121" customFormat="1" x14ac:dyDescent="0.25">
      <c r="G261" s="123"/>
      <c r="H261" s="123"/>
    </row>
    <row r="262" spans="7:8" s="121" customFormat="1" x14ac:dyDescent="0.25">
      <c r="G262" s="123"/>
      <c r="H262" s="123"/>
    </row>
    <row r="263" spans="7:8" s="121" customFormat="1" x14ac:dyDescent="0.25">
      <c r="G263" s="123"/>
      <c r="H263" s="123"/>
    </row>
    <row r="264" spans="7:8" s="121" customFormat="1" x14ac:dyDescent="0.25">
      <c r="G264" s="123"/>
      <c r="H264" s="123"/>
    </row>
    <row r="265" spans="7:8" s="121" customFormat="1" x14ac:dyDescent="0.25">
      <c r="G265" s="123"/>
      <c r="H265" s="123"/>
    </row>
    <row r="266" spans="7:8" s="121" customFormat="1" x14ac:dyDescent="0.25">
      <c r="G266" s="123"/>
      <c r="H266" s="123"/>
    </row>
    <row r="267" spans="7:8" s="121" customFormat="1" x14ac:dyDescent="0.25">
      <c r="G267" s="123"/>
      <c r="H267" s="123"/>
    </row>
    <row r="268" spans="7:8" s="121" customFormat="1" x14ac:dyDescent="0.25">
      <c r="G268" s="123"/>
      <c r="H268" s="123"/>
    </row>
    <row r="269" spans="7:8" s="121" customFormat="1" x14ac:dyDescent="0.25">
      <c r="G269" s="123"/>
      <c r="H269" s="123"/>
    </row>
    <row r="270" spans="7:8" s="121" customFormat="1" x14ac:dyDescent="0.25">
      <c r="G270" s="123"/>
      <c r="H270" s="123"/>
    </row>
    <row r="271" spans="7:8" s="121" customFormat="1" x14ac:dyDescent="0.25">
      <c r="G271" s="123"/>
      <c r="H271" s="123"/>
    </row>
    <row r="272" spans="7:8" s="121" customFormat="1" x14ac:dyDescent="0.25">
      <c r="G272" s="123"/>
      <c r="H272" s="123"/>
    </row>
    <row r="273" spans="7:8" s="121" customFormat="1" x14ac:dyDescent="0.25">
      <c r="G273" s="123"/>
      <c r="H273" s="123"/>
    </row>
    <row r="274" spans="7:8" s="121" customFormat="1" x14ac:dyDescent="0.25">
      <c r="G274" s="123"/>
      <c r="H274" s="123"/>
    </row>
    <row r="275" spans="7:8" s="121" customFormat="1" x14ac:dyDescent="0.25">
      <c r="G275" s="123"/>
      <c r="H275" s="123"/>
    </row>
    <row r="276" spans="7:8" s="121" customFormat="1" x14ac:dyDescent="0.25">
      <c r="G276" s="123"/>
      <c r="H276" s="123"/>
    </row>
    <row r="277" spans="7:8" s="121" customFormat="1" x14ac:dyDescent="0.25">
      <c r="G277" s="123"/>
      <c r="H277" s="123"/>
    </row>
    <row r="278" spans="7:8" s="121" customFormat="1" x14ac:dyDescent="0.25">
      <c r="G278" s="123"/>
      <c r="H278" s="123"/>
    </row>
    <row r="279" spans="7:8" s="121" customFormat="1" x14ac:dyDescent="0.25">
      <c r="G279" s="123"/>
      <c r="H279" s="123"/>
    </row>
    <row r="280" spans="7:8" s="121" customFormat="1" x14ac:dyDescent="0.25">
      <c r="G280" s="123"/>
      <c r="H280" s="123"/>
    </row>
    <row r="281" spans="7:8" s="121" customFormat="1" x14ac:dyDescent="0.25">
      <c r="G281" s="123"/>
      <c r="H281" s="123"/>
    </row>
    <row r="282" spans="7:8" s="121" customFormat="1" x14ac:dyDescent="0.25">
      <c r="G282" s="123"/>
      <c r="H282" s="123"/>
    </row>
    <row r="283" spans="7:8" s="121" customFormat="1" x14ac:dyDescent="0.25">
      <c r="G283" s="123"/>
      <c r="H283" s="123"/>
    </row>
    <row r="284" spans="7:8" s="121" customFormat="1" x14ac:dyDescent="0.25">
      <c r="G284" s="123"/>
      <c r="H284" s="123"/>
    </row>
    <row r="285" spans="7:8" s="121" customFormat="1" x14ac:dyDescent="0.25">
      <c r="G285" s="123"/>
      <c r="H285" s="123"/>
    </row>
    <row r="286" spans="7:8" s="121" customFormat="1" x14ac:dyDescent="0.25">
      <c r="G286" s="123"/>
      <c r="H286" s="123"/>
    </row>
    <row r="287" spans="7:8" s="121" customFormat="1" x14ac:dyDescent="0.25">
      <c r="G287" s="123"/>
      <c r="H287" s="123"/>
    </row>
    <row r="288" spans="7:8" s="121" customFormat="1" x14ac:dyDescent="0.25">
      <c r="G288" s="123"/>
      <c r="H288" s="123"/>
    </row>
    <row r="289" spans="7:8" s="121" customFormat="1" x14ac:dyDescent="0.25">
      <c r="G289" s="123"/>
      <c r="H289" s="123"/>
    </row>
    <row r="290" spans="7:8" s="121" customFormat="1" x14ac:dyDescent="0.25">
      <c r="G290" s="123"/>
      <c r="H290" s="123"/>
    </row>
    <row r="291" spans="7:8" s="121" customFormat="1" x14ac:dyDescent="0.25">
      <c r="G291" s="123"/>
      <c r="H291" s="123"/>
    </row>
    <row r="292" spans="7:8" s="121" customFormat="1" x14ac:dyDescent="0.25">
      <c r="G292" s="123"/>
      <c r="H292" s="123"/>
    </row>
    <row r="293" spans="7:8" s="121" customFormat="1" x14ac:dyDescent="0.25">
      <c r="G293" s="123"/>
      <c r="H293" s="123"/>
    </row>
    <row r="294" spans="7:8" s="121" customFormat="1" x14ac:dyDescent="0.25">
      <c r="G294" s="123"/>
      <c r="H294" s="123"/>
    </row>
    <row r="295" spans="7:8" s="121" customFormat="1" x14ac:dyDescent="0.25">
      <c r="G295" s="123"/>
      <c r="H295" s="123"/>
    </row>
    <row r="296" spans="7:8" s="121" customFormat="1" x14ac:dyDescent="0.25">
      <c r="G296" s="123"/>
      <c r="H296" s="123"/>
    </row>
    <row r="297" spans="7:8" s="121" customFormat="1" x14ac:dyDescent="0.25">
      <c r="G297" s="123"/>
      <c r="H297" s="123"/>
    </row>
    <row r="298" spans="7:8" s="121" customFormat="1" x14ac:dyDescent="0.25">
      <c r="G298" s="123"/>
      <c r="H298" s="123"/>
    </row>
    <row r="299" spans="7:8" s="121" customFormat="1" x14ac:dyDescent="0.25">
      <c r="G299" s="123"/>
      <c r="H299" s="123"/>
    </row>
    <row r="300" spans="7:8" s="121" customFormat="1" x14ac:dyDescent="0.25">
      <c r="G300" s="123"/>
      <c r="H300" s="123"/>
    </row>
    <row r="301" spans="7:8" s="121" customFormat="1" x14ac:dyDescent="0.25">
      <c r="G301" s="123"/>
      <c r="H301" s="123"/>
    </row>
    <row r="302" spans="7:8" s="121" customFormat="1" x14ac:dyDescent="0.25">
      <c r="G302" s="123"/>
      <c r="H302" s="123"/>
    </row>
    <row r="303" spans="7:8" s="121" customFormat="1" x14ac:dyDescent="0.25">
      <c r="G303" s="123"/>
      <c r="H303" s="123"/>
    </row>
    <row r="304" spans="7:8" s="121" customFormat="1" x14ac:dyDescent="0.25">
      <c r="G304" s="123"/>
      <c r="H304" s="123"/>
    </row>
    <row r="305" spans="7:8" s="121" customFormat="1" x14ac:dyDescent="0.25">
      <c r="G305" s="123"/>
      <c r="H305" s="123"/>
    </row>
    <row r="306" spans="7:8" s="121" customFormat="1" x14ac:dyDescent="0.25">
      <c r="G306" s="123"/>
      <c r="H306" s="123"/>
    </row>
    <row r="307" spans="7:8" s="121" customFormat="1" x14ac:dyDescent="0.25">
      <c r="G307" s="123"/>
      <c r="H307" s="123"/>
    </row>
    <row r="308" spans="7:8" s="121" customFormat="1" x14ac:dyDescent="0.25">
      <c r="G308" s="123"/>
      <c r="H308" s="123"/>
    </row>
    <row r="309" spans="7:8" s="121" customFormat="1" x14ac:dyDescent="0.25">
      <c r="G309" s="123"/>
      <c r="H309" s="123"/>
    </row>
    <row r="310" spans="7:8" s="121" customFormat="1" x14ac:dyDescent="0.25">
      <c r="G310" s="123"/>
      <c r="H310" s="123"/>
    </row>
    <row r="311" spans="7:8" s="121" customFormat="1" x14ac:dyDescent="0.25">
      <c r="G311" s="123"/>
      <c r="H311" s="123"/>
    </row>
    <row r="312" spans="7:8" s="121" customFormat="1" x14ac:dyDescent="0.25">
      <c r="G312" s="123"/>
      <c r="H312" s="123"/>
    </row>
    <row r="313" spans="7:8" s="121" customFormat="1" x14ac:dyDescent="0.25">
      <c r="G313" s="123"/>
      <c r="H313" s="123"/>
    </row>
    <row r="314" spans="7:8" s="121" customFormat="1" x14ac:dyDescent="0.25">
      <c r="G314" s="123"/>
      <c r="H314" s="123"/>
    </row>
    <row r="315" spans="7:8" s="121" customFormat="1" x14ac:dyDescent="0.25">
      <c r="G315" s="123"/>
      <c r="H315" s="123"/>
    </row>
    <row r="316" spans="7:8" s="121" customFormat="1" x14ac:dyDescent="0.25">
      <c r="G316" s="123"/>
      <c r="H316" s="123"/>
    </row>
    <row r="317" spans="7:8" s="121" customFormat="1" x14ac:dyDescent="0.25">
      <c r="G317" s="123"/>
      <c r="H317" s="123"/>
    </row>
    <row r="318" spans="7:8" s="121" customFormat="1" x14ac:dyDescent="0.25">
      <c r="G318" s="123"/>
      <c r="H318" s="123"/>
    </row>
    <row r="319" spans="7:8" s="121" customFormat="1" x14ac:dyDescent="0.25">
      <c r="G319" s="123"/>
      <c r="H319" s="123"/>
    </row>
    <row r="320" spans="7:8" s="121" customFormat="1" x14ac:dyDescent="0.25">
      <c r="G320" s="123"/>
      <c r="H320" s="123"/>
    </row>
    <row r="321" spans="7:8" s="121" customFormat="1" x14ac:dyDescent="0.25">
      <c r="G321" s="123"/>
      <c r="H321" s="123"/>
    </row>
    <row r="322" spans="7:8" s="121" customFormat="1" x14ac:dyDescent="0.25">
      <c r="G322" s="123"/>
      <c r="H322" s="123"/>
    </row>
    <row r="323" spans="7:8" s="121" customFormat="1" x14ac:dyDescent="0.25">
      <c r="G323" s="123"/>
      <c r="H323" s="123"/>
    </row>
    <row r="324" spans="7:8" s="121" customFormat="1" x14ac:dyDescent="0.25">
      <c r="G324" s="123"/>
      <c r="H324" s="123"/>
    </row>
    <row r="325" spans="7:8" s="121" customFormat="1" x14ac:dyDescent="0.25">
      <c r="G325" s="123"/>
      <c r="H325" s="123"/>
    </row>
    <row r="326" spans="7:8" s="121" customFormat="1" x14ac:dyDescent="0.25">
      <c r="G326" s="123"/>
      <c r="H326" s="123"/>
    </row>
    <row r="327" spans="7:8" s="121" customFormat="1" x14ac:dyDescent="0.25">
      <c r="G327" s="123"/>
      <c r="H327" s="123"/>
    </row>
    <row r="328" spans="7:8" s="121" customFormat="1" x14ac:dyDescent="0.25">
      <c r="G328" s="123"/>
      <c r="H328" s="123"/>
    </row>
    <row r="329" spans="7:8" s="121" customFormat="1" x14ac:dyDescent="0.25">
      <c r="G329" s="123"/>
      <c r="H329" s="123"/>
    </row>
    <row r="330" spans="7:8" s="121" customFormat="1" x14ac:dyDescent="0.25">
      <c r="G330" s="123"/>
      <c r="H330" s="123"/>
    </row>
    <row r="331" spans="7:8" s="121" customFormat="1" x14ac:dyDescent="0.25">
      <c r="G331" s="123"/>
      <c r="H331" s="123"/>
    </row>
    <row r="332" spans="7:8" s="121" customFormat="1" x14ac:dyDescent="0.25">
      <c r="G332" s="123"/>
      <c r="H332" s="123"/>
    </row>
    <row r="333" spans="7:8" s="121" customFormat="1" x14ac:dyDescent="0.25">
      <c r="G333" s="123"/>
      <c r="H333" s="123"/>
    </row>
    <row r="334" spans="7:8" s="121" customFormat="1" x14ac:dyDescent="0.25">
      <c r="G334" s="123"/>
      <c r="H334" s="123"/>
    </row>
    <row r="335" spans="7:8" s="121" customFormat="1" x14ac:dyDescent="0.25">
      <c r="G335" s="123"/>
      <c r="H335" s="123"/>
    </row>
    <row r="336" spans="7:8" s="121" customFormat="1" x14ac:dyDescent="0.25">
      <c r="G336" s="123"/>
      <c r="H336" s="123"/>
    </row>
    <row r="337" spans="7:8" s="121" customFormat="1" x14ac:dyDescent="0.25">
      <c r="G337" s="123"/>
      <c r="H337" s="123"/>
    </row>
    <row r="338" spans="7:8" s="121" customFormat="1" x14ac:dyDescent="0.25">
      <c r="G338" s="123"/>
      <c r="H338" s="123"/>
    </row>
    <row r="339" spans="7:8" s="121" customFormat="1" x14ac:dyDescent="0.25">
      <c r="G339" s="123"/>
      <c r="H339" s="123"/>
    </row>
    <row r="340" spans="7:8" s="121" customFormat="1" x14ac:dyDescent="0.25">
      <c r="G340" s="123"/>
      <c r="H340" s="123"/>
    </row>
    <row r="341" spans="7:8" s="121" customFormat="1" x14ac:dyDescent="0.25">
      <c r="G341" s="123"/>
      <c r="H341" s="123"/>
    </row>
    <row r="342" spans="7:8" s="121" customFormat="1" x14ac:dyDescent="0.25">
      <c r="G342" s="123"/>
      <c r="H342" s="123"/>
    </row>
    <row r="343" spans="7:8" s="121" customFormat="1" x14ac:dyDescent="0.25">
      <c r="G343" s="123"/>
      <c r="H343" s="123"/>
    </row>
    <row r="344" spans="7:8" s="121" customFormat="1" x14ac:dyDescent="0.25">
      <c r="G344" s="123"/>
      <c r="H344" s="123"/>
    </row>
    <row r="345" spans="7:8" s="121" customFormat="1" x14ac:dyDescent="0.25">
      <c r="G345" s="123"/>
      <c r="H345" s="123"/>
    </row>
    <row r="346" spans="7:8" s="121" customFormat="1" x14ac:dyDescent="0.25">
      <c r="G346" s="123"/>
      <c r="H346" s="123"/>
    </row>
    <row r="347" spans="7:8" s="121" customFormat="1" x14ac:dyDescent="0.25">
      <c r="G347" s="123"/>
      <c r="H347" s="123"/>
    </row>
    <row r="348" spans="7:8" s="121" customFormat="1" x14ac:dyDescent="0.25">
      <c r="G348" s="123"/>
      <c r="H348" s="123"/>
    </row>
    <row r="349" spans="7:8" s="121" customFormat="1" x14ac:dyDescent="0.25">
      <c r="G349" s="123"/>
      <c r="H349" s="123"/>
    </row>
    <row r="350" spans="7:8" s="121" customFormat="1" x14ac:dyDescent="0.25">
      <c r="G350" s="123"/>
      <c r="H350" s="123"/>
    </row>
    <row r="351" spans="7:8" s="121" customFormat="1" x14ac:dyDescent="0.25">
      <c r="G351" s="123"/>
      <c r="H351" s="123"/>
    </row>
    <row r="352" spans="7:8" s="121" customFormat="1" x14ac:dyDescent="0.25">
      <c r="G352" s="123"/>
      <c r="H352" s="123"/>
    </row>
    <row r="353" spans="7:8" s="121" customFormat="1" x14ac:dyDescent="0.25">
      <c r="G353" s="123"/>
      <c r="H353" s="123"/>
    </row>
    <row r="354" spans="7:8" s="121" customFormat="1" x14ac:dyDescent="0.25">
      <c r="G354" s="123"/>
      <c r="H354" s="123"/>
    </row>
    <row r="355" spans="7:8" s="121" customFormat="1" x14ac:dyDescent="0.25">
      <c r="G355" s="123"/>
      <c r="H355" s="123"/>
    </row>
    <row r="356" spans="7:8" s="121" customFormat="1" x14ac:dyDescent="0.25">
      <c r="G356" s="123"/>
      <c r="H356" s="123"/>
    </row>
    <row r="357" spans="7:8" s="121" customFormat="1" x14ac:dyDescent="0.25">
      <c r="G357" s="123"/>
      <c r="H357" s="123"/>
    </row>
    <row r="358" spans="7:8" s="121" customFormat="1" x14ac:dyDescent="0.25">
      <c r="G358" s="123"/>
      <c r="H358" s="123"/>
    </row>
    <row r="359" spans="7:8" s="121" customFormat="1" x14ac:dyDescent="0.25">
      <c r="G359" s="123"/>
      <c r="H359" s="123"/>
    </row>
    <row r="360" spans="7:8" s="121" customFormat="1" x14ac:dyDescent="0.25">
      <c r="G360" s="123"/>
      <c r="H360" s="123"/>
    </row>
    <row r="361" spans="7:8" s="121" customFormat="1" x14ac:dyDescent="0.25">
      <c r="G361" s="123"/>
      <c r="H361" s="123"/>
    </row>
    <row r="362" spans="7:8" s="121" customFormat="1" x14ac:dyDescent="0.25">
      <c r="G362" s="123"/>
      <c r="H362" s="123"/>
    </row>
    <row r="363" spans="7:8" s="121" customFormat="1" x14ac:dyDescent="0.25">
      <c r="G363" s="123"/>
      <c r="H363" s="123"/>
    </row>
    <row r="364" spans="7:8" s="121" customFormat="1" x14ac:dyDescent="0.25">
      <c r="G364" s="123"/>
      <c r="H364" s="123"/>
    </row>
    <row r="365" spans="7:8" s="121" customFormat="1" x14ac:dyDescent="0.25">
      <c r="G365" s="123"/>
      <c r="H365" s="123"/>
    </row>
    <row r="366" spans="7:8" s="121" customFormat="1" x14ac:dyDescent="0.25">
      <c r="G366" s="123"/>
      <c r="H366" s="123"/>
    </row>
    <row r="367" spans="7:8" s="121" customFormat="1" x14ac:dyDescent="0.25">
      <c r="G367" s="123"/>
      <c r="H367" s="123"/>
    </row>
    <row r="368" spans="7:8" s="121" customFormat="1" x14ac:dyDescent="0.25">
      <c r="G368" s="123"/>
      <c r="H368" s="123"/>
    </row>
    <row r="369" spans="7:8" s="121" customFormat="1" x14ac:dyDescent="0.25">
      <c r="G369" s="123"/>
      <c r="H369" s="123"/>
    </row>
    <row r="370" spans="7:8" s="121" customFormat="1" x14ac:dyDescent="0.25">
      <c r="G370" s="123"/>
      <c r="H370" s="123"/>
    </row>
    <row r="371" spans="7:8" s="121" customFormat="1" x14ac:dyDescent="0.25">
      <c r="G371" s="123"/>
      <c r="H371" s="123"/>
    </row>
    <row r="372" spans="7:8" s="121" customFormat="1" x14ac:dyDescent="0.25">
      <c r="G372" s="123"/>
      <c r="H372" s="123"/>
    </row>
    <row r="373" spans="7:8" s="121" customFormat="1" x14ac:dyDescent="0.25">
      <c r="G373" s="123"/>
      <c r="H373" s="123"/>
    </row>
    <row r="374" spans="7:8" s="121" customFormat="1" x14ac:dyDescent="0.25">
      <c r="G374" s="123"/>
      <c r="H374" s="123"/>
    </row>
    <row r="375" spans="7:8" s="121" customFormat="1" x14ac:dyDescent="0.25">
      <c r="G375" s="123"/>
      <c r="H375" s="123"/>
    </row>
    <row r="376" spans="7:8" s="121" customFormat="1" x14ac:dyDescent="0.25">
      <c r="G376" s="123"/>
      <c r="H376" s="123"/>
    </row>
    <row r="377" spans="7:8" s="121" customFormat="1" x14ac:dyDescent="0.25">
      <c r="G377" s="123"/>
      <c r="H377" s="123"/>
    </row>
    <row r="378" spans="7:8" s="121" customFormat="1" x14ac:dyDescent="0.25">
      <c r="G378" s="123"/>
      <c r="H378" s="123"/>
    </row>
    <row r="379" spans="7:8" s="121" customFormat="1" x14ac:dyDescent="0.25">
      <c r="G379" s="123"/>
      <c r="H379" s="123"/>
    </row>
    <row r="380" spans="7:8" s="121" customFormat="1" x14ac:dyDescent="0.25">
      <c r="G380" s="123"/>
      <c r="H380" s="123"/>
    </row>
    <row r="381" spans="7:8" s="121" customFormat="1" x14ac:dyDescent="0.25">
      <c r="G381" s="123"/>
      <c r="H381" s="123"/>
    </row>
    <row r="382" spans="7:8" s="121" customFormat="1" x14ac:dyDescent="0.25">
      <c r="G382" s="123"/>
      <c r="H382" s="123"/>
    </row>
    <row r="383" spans="7:8" s="121" customFormat="1" x14ac:dyDescent="0.25">
      <c r="G383" s="123"/>
      <c r="H383" s="123"/>
    </row>
    <row r="384" spans="7:8" s="121" customFormat="1" x14ac:dyDescent="0.25">
      <c r="G384" s="123"/>
      <c r="H384" s="123"/>
    </row>
    <row r="385" spans="7:8" s="121" customFormat="1" x14ac:dyDescent="0.25">
      <c r="G385" s="123"/>
      <c r="H385" s="123"/>
    </row>
    <row r="386" spans="7:8" s="121" customFormat="1" x14ac:dyDescent="0.25">
      <c r="G386" s="123"/>
      <c r="H386" s="123"/>
    </row>
    <row r="387" spans="7:8" s="121" customFormat="1" x14ac:dyDescent="0.25">
      <c r="G387" s="123"/>
      <c r="H387" s="123"/>
    </row>
    <row r="388" spans="7:8" s="121" customFormat="1" x14ac:dyDescent="0.25">
      <c r="G388" s="123"/>
      <c r="H388" s="123"/>
    </row>
    <row r="389" spans="7:8" s="121" customFormat="1" x14ac:dyDescent="0.25">
      <c r="G389" s="123"/>
      <c r="H389" s="123"/>
    </row>
    <row r="390" spans="7:8" s="121" customFormat="1" x14ac:dyDescent="0.25">
      <c r="G390" s="123"/>
      <c r="H390" s="123"/>
    </row>
    <row r="391" spans="7:8" s="121" customFormat="1" x14ac:dyDescent="0.25">
      <c r="G391" s="123"/>
      <c r="H391" s="123"/>
    </row>
    <row r="392" spans="7:8" s="121" customFormat="1" x14ac:dyDescent="0.25">
      <c r="G392" s="123"/>
      <c r="H392" s="123"/>
    </row>
    <row r="393" spans="7:8" s="121" customFormat="1" x14ac:dyDescent="0.25">
      <c r="G393" s="123"/>
      <c r="H393" s="123"/>
    </row>
    <row r="394" spans="7:8" s="121" customFormat="1" x14ac:dyDescent="0.25">
      <c r="G394" s="123"/>
      <c r="H394" s="123"/>
    </row>
    <row r="395" spans="7:8" s="121" customFormat="1" x14ac:dyDescent="0.25">
      <c r="G395" s="123"/>
      <c r="H395" s="123"/>
    </row>
    <row r="396" spans="7:8" s="121" customFormat="1" x14ac:dyDescent="0.25">
      <c r="G396" s="123"/>
      <c r="H396" s="123"/>
    </row>
    <row r="397" spans="7:8" s="121" customFormat="1" x14ac:dyDescent="0.25">
      <c r="G397" s="123"/>
      <c r="H397" s="123"/>
    </row>
    <row r="398" spans="7:8" s="121" customFormat="1" x14ac:dyDescent="0.25">
      <c r="G398" s="123"/>
      <c r="H398" s="123"/>
    </row>
    <row r="399" spans="7:8" s="121" customFormat="1" x14ac:dyDescent="0.25">
      <c r="G399" s="123"/>
      <c r="H399" s="123"/>
    </row>
    <row r="400" spans="7:8" s="121" customFormat="1" x14ac:dyDescent="0.25">
      <c r="G400" s="123"/>
      <c r="H400" s="123"/>
    </row>
    <row r="401" spans="7:8" s="121" customFormat="1" x14ac:dyDescent="0.25">
      <c r="G401" s="123"/>
      <c r="H401" s="123"/>
    </row>
    <row r="402" spans="7:8" s="121" customFormat="1" x14ac:dyDescent="0.25">
      <c r="G402" s="123"/>
      <c r="H402" s="123"/>
    </row>
    <row r="403" spans="7:8" s="121" customFormat="1" x14ac:dyDescent="0.25">
      <c r="G403" s="123"/>
      <c r="H403" s="123"/>
    </row>
    <row r="404" spans="7:8" s="121" customFormat="1" x14ac:dyDescent="0.25">
      <c r="G404" s="123"/>
      <c r="H404" s="123"/>
    </row>
    <row r="405" spans="7:8" s="121" customFormat="1" x14ac:dyDescent="0.25">
      <c r="G405" s="123"/>
      <c r="H405" s="123"/>
    </row>
    <row r="406" spans="7:8" s="121" customFormat="1" x14ac:dyDescent="0.25">
      <c r="G406" s="123"/>
      <c r="H406" s="123"/>
    </row>
    <row r="407" spans="7:8" s="121" customFormat="1" x14ac:dyDescent="0.25">
      <c r="G407" s="123"/>
      <c r="H407" s="123"/>
    </row>
    <row r="408" spans="7:8" s="121" customFormat="1" x14ac:dyDescent="0.25">
      <c r="G408" s="123"/>
      <c r="H408" s="123"/>
    </row>
    <row r="409" spans="7:8" s="121" customFormat="1" x14ac:dyDescent="0.25">
      <c r="G409" s="123"/>
      <c r="H409" s="123"/>
    </row>
    <row r="410" spans="7:8" s="121" customFormat="1" x14ac:dyDescent="0.25">
      <c r="G410" s="123"/>
      <c r="H410" s="123"/>
    </row>
    <row r="411" spans="7:8" s="121" customFormat="1" x14ac:dyDescent="0.25">
      <c r="G411" s="123"/>
      <c r="H411" s="123"/>
    </row>
    <row r="412" spans="7:8" s="121" customFormat="1" x14ac:dyDescent="0.25">
      <c r="G412" s="123"/>
      <c r="H412" s="123"/>
    </row>
    <row r="413" spans="7:8" s="121" customFormat="1" x14ac:dyDescent="0.25">
      <c r="G413" s="123"/>
      <c r="H413" s="123"/>
    </row>
    <row r="414" spans="7:8" s="121" customFormat="1" x14ac:dyDescent="0.25">
      <c r="G414" s="123"/>
      <c r="H414" s="123"/>
    </row>
    <row r="415" spans="7:8" s="121" customFormat="1" x14ac:dyDescent="0.25">
      <c r="G415" s="123"/>
      <c r="H415" s="123"/>
    </row>
    <row r="416" spans="7:8" s="121" customFormat="1" x14ac:dyDescent="0.25">
      <c r="G416" s="123"/>
      <c r="H416" s="123"/>
    </row>
    <row r="417" spans="7:8" s="121" customFormat="1" x14ac:dyDescent="0.25">
      <c r="G417" s="123"/>
      <c r="H417" s="123"/>
    </row>
    <row r="418" spans="7:8" s="121" customFormat="1" x14ac:dyDescent="0.25">
      <c r="G418" s="123"/>
      <c r="H418" s="123"/>
    </row>
    <row r="419" spans="7:8" s="121" customFormat="1" x14ac:dyDescent="0.25">
      <c r="G419" s="123"/>
      <c r="H419" s="123"/>
    </row>
    <row r="420" spans="7:8" s="121" customFormat="1" x14ac:dyDescent="0.25">
      <c r="G420" s="123"/>
      <c r="H420" s="123"/>
    </row>
    <row r="421" spans="7:8" s="121" customFormat="1" x14ac:dyDescent="0.25">
      <c r="G421" s="123"/>
      <c r="H421" s="123"/>
    </row>
    <row r="422" spans="7:8" s="121" customFormat="1" x14ac:dyDescent="0.25">
      <c r="G422" s="123"/>
      <c r="H422" s="123"/>
    </row>
    <row r="423" spans="7:8" s="121" customFormat="1" x14ac:dyDescent="0.25">
      <c r="G423" s="123"/>
      <c r="H423" s="123"/>
    </row>
    <row r="424" spans="7:8" s="121" customFormat="1" x14ac:dyDescent="0.25">
      <c r="G424" s="123"/>
      <c r="H424" s="123"/>
    </row>
    <row r="425" spans="7:8" s="121" customFormat="1" x14ac:dyDescent="0.25">
      <c r="G425" s="123"/>
      <c r="H425" s="123"/>
    </row>
    <row r="426" spans="7:8" s="121" customFormat="1" x14ac:dyDescent="0.25">
      <c r="G426" s="123"/>
      <c r="H426" s="123"/>
    </row>
    <row r="427" spans="7:8" s="121" customFormat="1" x14ac:dyDescent="0.25">
      <c r="G427" s="123"/>
      <c r="H427" s="123"/>
    </row>
    <row r="428" spans="7:8" s="121" customFormat="1" x14ac:dyDescent="0.25">
      <c r="G428" s="123"/>
      <c r="H428" s="123"/>
    </row>
    <row r="429" spans="7:8" s="121" customFormat="1" x14ac:dyDescent="0.25">
      <c r="G429" s="123"/>
      <c r="H429" s="123"/>
    </row>
    <row r="430" spans="7:8" s="121" customFormat="1" x14ac:dyDescent="0.25">
      <c r="G430" s="123"/>
      <c r="H430" s="123"/>
    </row>
    <row r="431" spans="7:8" s="121" customFormat="1" x14ac:dyDescent="0.25">
      <c r="G431" s="123"/>
      <c r="H431" s="123"/>
    </row>
    <row r="432" spans="7:8" s="121" customFormat="1" x14ac:dyDescent="0.25">
      <c r="G432" s="123"/>
      <c r="H432" s="123"/>
    </row>
    <row r="433" spans="7:8" s="121" customFormat="1" x14ac:dyDescent="0.25">
      <c r="G433" s="123"/>
      <c r="H433" s="123"/>
    </row>
    <row r="434" spans="7:8" s="121" customFormat="1" x14ac:dyDescent="0.25">
      <c r="G434" s="123"/>
      <c r="H434" s="123"/>
    </row>
    <row r="435" spans="7:8" s="121" customFormat="1" x14ac:dyDescent="0.25">
      <c r="G435" s="123"/>
      <c r="H435" s="123"/>
    </row>
    <row r="436" spans="7:8" s="121" customFormat="1" x14ac:dyDescent="0.25">
      <c r="G436" s="123"/>
      <c r="H436" s="123"/>
    </row>
    <row r="437" spans="7:8" s="121" customFormat="1" x14ac:dyDescent="0.25">
      <c r="G437" s="123"/>
      <c r="H437" s="123"/>
    </row>
    <row r="438" spans="7:8" s="121" customFormat="1" x14ac:dyDescent="0.25">
      <c r="G438" s="123"/>
      <c r="H438" s="123"/>
    </row>
    <row r="439" spans="7:8" s="121" customFormat="1" x14ac:dyDescent="0.25">
      <c r="G439" s="123"/>
      <c r="H439" s="123"/>
    </row>
    <row r="440" spans="7:8" s="121" customFormat="1" x14ac:dyDescent="0.25">
      <c r="G440" s="123"/>
      <c r="H440" s="123"/>
    </row>
    <row r="441" spans="7:8" s="121" customFormat="1" x14ac:dyDescent="0.25">
      <c r="G441" s="123"/>
      <c r="H441" s="123"/>
    </row>
    <row r="442" spans="7:8" s="121" customFormat="1" x14ac:dyDescent="0.25">
      <c r="G442" s="123"/>
      <c r="H442" s="123"/>
    </row>
    <row r="443" spans="7:8" s="121" customFormat="1" x14ac:dyDescent="0.25">
      <c r="G443" s="123"/>
      <c r="H443" s="123"/>
    </row>
    <row r="444" spans="7:8" s="121" customFormat="1" x14ac:dyDescent="0.25">
      <c r="G444" s="123"/>
      <c r="H444" s="123"/>
    </row>
    <row r="445" spans="7:8" s="121" customFormat="1" x14ac:dyDescent="0.25">
      <c r="G445" s="123"/>
      <c r="H445" s="123"/>
    </row>
    <row r="446" spans="7:8" s="121" customFormat="1" x14ac:dyDescent="0.25">
      <c r="G446" s="123"/>
      <c r="H446" s="123"/>
    </row>
    <row r="447" spans="7:8" s="121" customFormat="1" x14ac:dyDescent="0.25">
      <c r="G447" s="123"/>
      <c r="H447" s="123"/>
    </row>
    <row r="448" spans="7:8" s="121" customFormat="1" x14ac:dyDescent="0.25">
      <c r="G448" s="123"/>
      <c r="H448" s="123"/>
    </row>
    <row r="449" spans="7:8" s="121" customFormat="1" x14ac:dyDescent="0.25">
      <c r="G449" s="123"/>
      <c r="H449" s="123"/>
    </row>
    <row r="450" spans="7:8" s="121" customFormat="1" x14ac:dyDescent="0.25">
      <c r="G450" s="123"/>
      <c r="H450" s="123"/>
    </row>
    <row r="451" spans="7:8" s="121" customFormat="1" x14ac:dyDescent="0.25">
      <c r="G451" s="123"/>
      <c r="H451" s="123"/>
    </row>
    <row r="452" spans="7:8" s="121" customFormat="1" x14ac:dyDescent="0.25">
      <c r="G452" s="123"/>
      <c r="H452" s="123"/>
    </row>
    <row r="453" spans="7:8" s="121" customFormat="1" x14ac:dyDescent="0.25">
      <c r="G453" s="123"/>
      <c r="H453" s="123"/>
    </row>
    <row r="454" spans="7:8" s="121" customFormat="1" x14ac:dyDescent="0.25">
      <c r="G454" s="123"/>
      <c r="H454" s="123"/>
    </row>
    <row r="455" spans="7:8" s="121" customFormat="1" x14ac:dyDescent="0.25">
      <c r="G455" s="123"/>
      <c r="H455" s="123"/>
    </row>
    <row r="456" spans="7:8" s="121" customFormat="1" x14ac:dyDescent="0.25">
      <c r="G456" s="123"/>
      <c r="H456" s="123"/>
    </row>
    <row r="457" spans="7:8" s="121" customFormat="1" x14ac:dyDescent="0.25">
      <c r="G457" s="123"/>
      <c r="H457" s="123"/>
    </row>
    <row r="458" spans="7:8" s="121" customFormat="1" x14ac:dyDescent="0.25">
      <c r="G458" s="123"/>
      <c r="H458" s="123"/>
    </row>
    <row r="459" spans="7:8" s="121" customFormat="1" x14ac:dyDescent="0.25">
      <c r="G459" s="123"/>
      <c r="H459" s="123"/>
    </row>
    <row r="460" spans="7:8" s="121" customFormat="1" x14ac:dyDescent="0.25">
      <c r="G460" s="123"/>
      <c r="H460" s="123"/>
    </row>
    <row r="461" spans="7:8" s="121" customFormat="1" x14ac:dyDescent="0.25">
      <c r="G461" s="123"/>
      <c r="H461" s="123"/>
    </row>
    <row r="462" spans="7:8" s="121" customFormat="1" x14ac:dyDescent="0.25">
      <c r="G462" s="123"/>
      <c r="H462" s="123"/>
    </row>
    <row r="463" spans="7:8" s="121" customFormat="1" x14ac:dyDescent="0.25">
      <c r="G463" s="123"/>
      <c r="H463" s="123"/>
    </row>
    <row r="464" spans="7:8" s="121" customFormat="1" x14ac:dyDescent="0.25">
      <c r="G464" s="123"/>
      <c r="H464" s="123"/>
    </row>
    <row r="465" spans="7:8" s="121" customFormat="1" x14ac:dyDescent="0.25">
      <c r="G465" s="123"/>
      <c r="H465" s="123"/>
    </row>
    <row r="466" spans="7:8" s="121" customFormat="1" x14ac:dyDescent="0.25">
      <c r="G466" s="123"/>
      <c r="H466" s="123"/>
    </row>
    <row r="467" spans="7:8" s="121" customFormat="1" x14ac:dyDescent="0.25">
      <c r="G467" s="123"/>
      <c r="H467" s="123"/>
    </row>
    <row r="468" spans="7:8" s="121" customFormat="1" x14ac:dyDescent="0.25">
      <c r="G468" s="123"/>
      <c r="H468" s="123"/>
    </row>
    <row r="469" spans="7:8" s="121" customFormat="1" x14ac:dyDescent="0.25">
      <c r="G469" s="123"/>
      <c r="H469" s="123"/>
    </row>
    <row r="470" spans="7:8" s="121" customFormat="1" x14ac:dyDescent="0.25">
      <c r="G470" s="123"/>
      <c r="H470" s="123"/>
    </row>
    <row r="471" spans="7:8" s="121" customFormat="1" x14ac:dyDescent="0.25">
      <c r="G471" s="123"/>
      <c r="H471" s="123"/>
    </row>
  </sheetData>
  <mergeCells count="36">
    <mergeCell ref="A1:I1"/>
    <mergeCell ref="A2:I2"/>
    <mergeCell ref="B3:I3"/>
    <mergeCell ref="A24:F24"/>
    <mergeCell ref="I15:I16"/>
    <mergeCell ref="E16:E17"/>
    <mergeCell ref="B14:I14"/>
    <mergeCell ref="A3:A11"/>
    <mergeCell ref="B4:B5"/>
    <mergeCell ref="C4:C5"/>
    <mergeCell ref="H15:H16"/>
    <mergeCell ref="A12:E12"/>
    <mergeCell ref="B23:C23"/>
    <mergeCell ref="A14:A23"/>
    <mergeCell ref="B15:B17"/>
    <mergeCell ref="C15:C17"/>
    <mergeCell ref="B40:C40"/>
    <mergeCell ref="B41:C41"/>
    <mergeCell ref="B42:C42"/>
    <mergeCell ref="A43:C43"/>
    <mergeCell ref="A36:F36"/>
    <mergeCell ref="F38:G38"/>
    <mergeCell ref="F4:G4"/>
    <mergeCell ref="D15:D16"/>
    <mergeCell ref="D27:D28"/>
    <mergeCell ref="H27:H28"/>
    <mergeCell ref="A38:C39"/>
    <mergeCell ref="B35:C35"/>
    <mergeCell ref="A26:A35"/>
    <mergeCell ref="B26:I26"/>
    <mergeCell ref="F15:G16"/>
    <mergeCell ref="B27:B29"/>
    <mergeCell ref="C27:C29"/>
    <mergeCell ref="F27:G28"/>
    <mergeCell ref="I27:I28"/>
    <mergeCell ref="E28:E29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13</vt:i4>
      </vt:variant>
    </vt:vector>
  </HeadingPairs>
  <TitlesOfParts>
    <vt:vector size="13" baseType="lpstr">
      <vt:lpstr>Date generale</vt:lpstr>
      <vt:lpstr>Date anuale</vt:lpstr>
      <vt:lpstr>Date lunare</vt:lpstr>
      <vt:lpstr>Evolutie indicatori</vt:lpstr>
      <vt:lpstr>Contorizare</vt:lpstr>
      <vt:lpstr>Recuperare energie</vt:lpstr>
      <vt:lpstr>Surse regenerabile</vt:lpstr>
      <vt:lpstr>Solutii EE</vt:lpstr>
      <vt:lpstr>Solutii EE planificate</vt:lpstr>
      <vt:lpstr>Audit energetic</vt:lpstr>
      <vt:lpstr>Auto</vt:lpstr>
      <vt:lpstr>Cladiri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goilansorinnicolae@gmail.com</cp:lastModifiedBy>
  <cp:lastPrinted>2024-06-28T06:32:54Z</cp:lastPrinted>
  <dcterms:created xsi:type="dcterms:W3CDTF">2020-04-08T11:50:55Z</dcterms:created>
  <dcterms:modified xsi:type="dcterms:W3CDTF">2024-06-28T12:13:28Z</dcterms:modified>
</cp:coreProperties>
</file>